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 TRIMESTRE 2021\II TRIMESTRE 2021\"/>
    </mc:Choice>
  </mc:AlternateContent>
  <xr:revisionPtr revIDLastSave="0" documentId="13_ncr:1_{87353C5F-A712-41FD-B3AC-F6ABDD2B4850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4" l="1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90" i="4"/>
  <c r="F90" i="4"/>
  <c r="D90" i="4"/>
  <c r="E88" i="4"/>
  <c r="H88" i="4" s="1"/>
  <c r="E86" i="4"/>
  <c r="H86" i="4" s="1"/>
  <c r="E84" i="4"/>
  <c r="H84" i="4" s="1"/>
  <c r="E82" i="4"/>
  <c r="H82" i="4" s="1"/>
  <c r="E80" i="4"/>
  <c r="H80" i="4" s="1"/>
  <c r="E78" i="4"/>
  <c r="H78" i="4" s="1"/>
  <c r="E76" i="4"/>
  <c r="C90" i="4"/>
  <c r="G68" i="4"/>
  <c r="F68" i="4"/>
  <c r="E66" i="4"/>
  <c r="H66" i="4" s="1"/>
  <c r="E65" i="4"/>
  <c r="H65" i="4" s="1"/>
  <c r="E64" i="4"/>
  <c r="H64" i="4" s="1"/>
  <c r="E63" i="4"/>
  <c r="D68" i="4"/>
  <c r="C68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54" i="4"/>
  <c r="F54" i="4"/>
  <c r="D54" i="4"/>
  <c r="C54" i="4"/>
  <c r="E68" i="4" l="1"/>
  <c r="E90" i="4"/>
  <c r="H63" i="4"/>
  <c r="H68" i="4" s="1"/>
  <c r="H76" i="4"/>
  <c r="H90" i="4" s="1"/>
  <c r="H54" i="4"/>
  <c r="E54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C42" i="5" l="1"/>
  <c r="E16" i="8"/>
  <c r="E69" i="6"/>
  <c r="H69" i="6" s="1"/>
  <c r="E65" i="6"/>
  <c r="H65" i="6" s="1"/>
  <c r="E53" i="6"/>
  <c r="H53" i="6" s="1"/>
  <c r="E43" i="6"/>
  <c r="H43" i="6" s="1"/>
  <c r="E33" i="6"/>
  <c r="H33" i="6" s="1"/>
  <c r="E23" i="6"/>
  <c r="H23" i="6" s="1"/>
  <c r="G77" i="6"/>
  <c r="E13" i="6"/>
  <c r="H13" i="6" s="1"/>
  <c r="D77" i="6"/>
  <c r="H16" i="5"/>
  <c r="H25" i="5"/>
  <c r="C77" i="6"/>
  <c r="F77" i="6"/>
  <c r="H6" i="8"/>
  <c r="H16" i="8" s="1"/>
  <c r="E6" i="5"/>
  <c r="H13" i="5"/>
  <c r="H6" i="5" s="1"/>
  <c r="E5" i="6"/>
  <c r="D42" i="5"/>
  <c r="F42" i="5"/>
  <c r="G42" i="5"/>
  <c r="E36" i="5"/>
  <c r="H38" i="5"/>
  <c r="H36" i="5" s="1"/>
  <c r="E25" i="5"/>
  <c r="E16" i="5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<sst xmlns="http://schemas.openxmlformats.org/spreadsheetml/2006/main" count="237" uniqueCount="179">
  <si>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</si>
  <si>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</si>
  <si>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</si>
  <si>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</si>
  <si>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</si>
  <si>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</si>
  <si>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</si>
  <si>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</si>
  <si>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</si>
  <si>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</si>
  <si>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</si>
  <si>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</si>
  <si>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</si>
  <si>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</si>
  <si>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</si>
  <si>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</si>
  <si>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</si>
  <si>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</si>
  <si>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</si>
  <si>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</si>
  <si>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</si>
  <si>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</si>
  <si>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</si>
  <si>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</si>
  <si>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</si>
  <si>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</si>
  <si>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</si>
  <si>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</si>
  <si>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</si>
  <si>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</si>
  <si>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</si>
  <si>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</si>
  <si>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</si>
  <si>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</si>
  <si>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</si>
  <si>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</si>
  <si>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</si>
  <si>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</si>
  <si>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</si>
  <si>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</si>
  <si>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</si>
  <si>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</si>
  <si>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</si>
  <si>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</si>
  <si>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</si>
  <si>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</si>
  <si>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</si>
  <si>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</si>
  <si>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</si>
  <si>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</si>
  <si>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</si>
  <si>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</si>
  <si>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</si>
  <si>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</si>
  <si>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</si>
  <si>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</si>
  <si>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</si>
  <si>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</si>
  <si>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</si>
  <si>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</si>
  <si>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</si>
  <si>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</si>
  <si>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</si>
  <si>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</si>
  <si>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</si>
  <si>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</si>
  <si>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</si>
  <si>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</si>
  <si>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</si>
  <si>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</si>
  <si>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</si>
  <si>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</si>
  <si>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</si>
  <si>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</si>
  <si>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</si>
  <si>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</si>
  <si>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</si>
  <si>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</si>
  <si>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</si>
  <si>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</si>
  <si>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</si>
  <si>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</si>
  <si>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</si>
  <si>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</si>
  <si>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</si>
  <si>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</si>
  <si>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</si>
  <si>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</si>
  <si>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</si>
  <si>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</si>
  <si>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</si>
  <si>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</si>
  <si>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</si>
  <si>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</si>
  <si>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</si>
  <si>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</si>
  <si>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</si>
  <si>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</si>
  <si>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</si>
  <si>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</si>
  <si>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</si>
  <si>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</si>
  <si>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</si>
  <si>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</si>
  <si>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</si>
  <si>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</si>
  <si>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</si>
  <si>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</si>
  <si>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</si>
  <si>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</si>
  <si>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</si>
  <si>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</si>
  <si>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</si>
  <si>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</si>
  <si>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</si>
  <si>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</si>
  <si>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</si>
  <si>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</si>
  <si>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</si>
  <si>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</si>
  <si>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</si>
  <si>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</si>
  <si>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</si>
  <si>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</si>
  <si>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</si>
  <si>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</si>
  <si>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</si>
  <si>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</si>
  <si>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ROMITA, GTO.
ESTADO ANALÍTICO DEL EJERCICIO DEL PRESUPUESTO DE EGRESOS
CLASIFICACIÓN POR OBJETO DEL GASTO (CAPÍTULO Y CONCEPTO)
DEL 1 ENERO AL 30 DE JUNIO DEL 2021</t>
  </si>
  <si>
    <t>MUNICIPIO DE ROMITA, GTO.
ESTADO ANALÍTICO DEL EJERCICIO DEL PRESUPUESTO DE EGRESOS
CLASIFICACION ECÓNOMICA (POR TIPO DE GASTO)
DEL 1 ENERO AL 30 DE JUNIO DEL 2021</t>
  </si>
  <si>
    <t>PRESIDENTE</t>
  </si>
  <si>
    <t>SINDICATURA</t>
  </si>
  <si>
    <t>REGIDURÍA</t>
  </si>
  <si>
    <t>SECRETARÍA DEL H. AYUNTAMIENTO</t>
  </si>
  <si>
    <t>FISCALIZACIÓN</t>
  </si>
  <si>
    <t>COMUNICACIÓN SOCIAL</t>
  </si>
  <si>
    <t>TESORERÍA MUNICIPAL</t>
  </si>
  <si>
    <t>ADQUISICIONES Y CONTROL DE BIENES</t>
  </si>
  <si>
    <t>JUZGADO ADMINISTRATIVO</t>
  </si>
  <si>
    <t>ATENCIÓN A MIGRANTES</t>
  </si>
  <si>
    <t>CONTRALORÍA MUNICIPAL</t>
  </si>
  <si>
    <t>PRESIDENCIA MUNICIPAL</t>
  </si>
  <si>
    <t>SECRETARÍA PARTICULAR</t>
  </si>
  <si>
    <t>INFORMÁTICA (SISTEMAS)</t>
  </si>
  <si>
    <t>VERIFICACIÓN SANITARIA</t>
  </si>
  <si>
    <t>DIRECCIÓN JURIDICA (COORDINACIÓN JURÍDIC</t>
  </si>
  <si>
    <t>EVENTOS ESPECIALES</t>
  </si>
  <si>
    <t>DESARROLLO INSTITUCIONAL</t>
  </si>
  <si>
    <t>EDUCACIÓN</t>
  </si>
  <si>
    <t>BIBLIOTECAS PÚBLICAS MUNICIPALES</t>
  </si>
  <si>
    <t>CASA DE LA CULTURA</t>
  </si>
  <si>
    <t>COMUDAJ</t>
  </si>
  <si>
    <t>SEGURIDAD PÚBLICA</t>
  </si>
  <si>
    <t>TRÁNSITO Y VIALIDAD</t>
  </si>
  <si>
    <t>RECLUSORIO</t>
  </si>
  <si>
    <t>PROTECCION CIVIL</t>
  </si>
  <si>
    <t>DESARROLLO URBANO Y ECOLOGÍA</t>
  </si>
  <si>
    <t>SERVICIOS PÚBLICOS MUNICIPALES</t>
  </si>
  <si>
    <t>ALUMBRADO PÚBLICO</t>
  </si>
  <si>
    <t>RASTRO MUNICIPAL</t>
  </si>
  <si>
    <t>PARQUES Y JARDINES</t>
  </si>
  <si>
    <t>LIMPIA</t>
  </si>
  <si>
    <t>PLAZAS Y MERCADOS</t>
  </si>
  <si>
    <t>PANTEONES</t>
  </si>
  <si>
    <t>UNIDAD DE ACCESO A LA INFORMACIÓN PÚBLIC</t>
  </si>
  <si>
    <t>OBRAS PÚBLICAS</t>
  </si>
  <si>
    <t>DESARROLLO SOCIAL</t>
  </si>
  <si>
    <t>DESARROLLO RURAL</t>
  </si>
  <si>
    <t>INSTITUTO MUNICIPAL DE LA MUJER</t>
  </si>
  <si>
    <t>DIRECCIÓN DE PLANEACIÓN</t>
  </si>
  <si>
    <t>DESARROLLO AGROPECUARIO</t>
  </si>
  <si>
    <t>TURISMO</t>
  </si>
  <si>
    <t>DESARROLLO ECONOMICO</t>
  </si>
  <si>
    <t>CATASTRO E IMPUESTOS</t>
  </si>
  <si>
    <t>BACHEO</t>
  </si>
  <si>
    <t>MUNICIPIO DE ROMITA, GTO.
ESTADO ANALÍTICO DEL EJERCICIO DEL PRESUPUESTO DE EGRESOS
CLASIFICACIÓN ADMINISTRATIVA
DEL 1 ENERO AL 30 DE JUNIO DEL 2021</t>
  </si>
  <si>
    <t>Gobierno (Federal/Estatal/Municipal) de MUNICIPIO DE ROMITA, GTO.
Estado Analítico del Ejercicio del Presupuesto de Egresos
Clasificación Administrativa
DEL 1 ENERO AL 30 DE JUNIO DEL 2021</t>
  </si>
  <si>
    <t>Sector Paraestatal del Gobierno (Federal/Estatal/Municipal) de MUNICIPIO DE ROMITA, GTO.
Estado Analítico del Ejercicio del Presupuesto de Egresos
Clasificación Administrativa
DEL 1 ENERO AL 30 DE JUNIO DEL 2021</t>
  </si>
  <si>
    <t>MUNICIPIO DE ROMITA, GTO.
ESTADO ANALÍTICO DEL EJERCICIO DEL PRESUPUESTO DE EGRESOS
CLASIFICACIÓN FUNCIONAL (FINALIDAD Y FUNCIÓN)
DEL 1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</si>
</sst>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workbookViewId="0">
      <selection activeCell="F5" sqref="F5:H5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63" t="s">
        <v>61</v>
      </c>
      <c r="B5" s="7"/>
      <c r="C5" s="64">
        <f>SUM(C6:C12)</f>
        <v>108130792.65000001</v>
      </c>
      <c r="D5" s="64">
        <f>SUM(D6:D12)</f>
        <v>-6846992.0499999998</v>
      </c>
      <c r="E5" s="64">
        <f>C5+D5</f>
        <v>101283800.60000001</v>
      </c>
      <c r="F5" s="64">
        <f>SUM(F6:F12)</f>
        <v>44978206.07</v>
      </c>
      <c r="G5" s="64">
        <f>SUM(G6:G12)</f>
        <v>44978206.07</v>
      </c>
      <c r="H5" s="64">
        <f>E5-F5</f>
        <v>56305594.530000009</v>
      </c>
    </row>
    <row r="6" spans="1:8" x14ac:dyDescent="0.2">
      <c r="A6" s="49">
        <v>1100</v>
      </c>
      <c r="B6" s="11" t="s">
        <v>70</v>
      </c>
      <c r="C6" s="15">
        <v>59254934.719999999</v>
      </c>
      <c r="D6" s="15">
        <v>-5100935.6399999997</v>
      </c>
      <c r="E6" s="15">
        <f t="shared" ref="E6:E69" si="0">C6+D6</f>
        <v>54153999.079999998</v>
      </c>
      <c r="F6" s="15">
        <v>25238987.649999999</v>
      </c>
      <c r="G6" s="15">
        <v>25238987.649999999</v>
      </c>
      <c r="H6" s="15">
        <f t="shared" ref="H6:H69" si="1">E6-F6</f>
        <v>28915011.43</v>
      </c>
    </row>
    <row r="7" spans="1:8" x14ac:dyDescent="0.2">
      <c r="A7" s="49">
        <v>1200</v>
      </c>
      <c r="B7" s="11" t="s">
        <v>71</v>
      </c>
      <c r="C7" s="15">
        <v>7031414.8099999996</v>
      </c>
      <c r="D7" s="15">
        <v>6508518.6200000001</v>
      </c>
      <c r="E7" s="15">
        <f t="shared" si="0"/>
        <v>13539933.43</v>
      </c>
      <c r="F7" s="15">
        <v>5502163.7300000004</v>
      </c>
      <c r="G7" s="15">
        <v>5502163.7300000004</v>
      </c>
      <c r="H7" s="15">
        <f t="shared" si="1"/>
        <v>8037769.6999999993</v>
      </c>
    </row>
    <row r="8" spans="1:8" x14ac:dyDescent="0.2">
      <c r="A8" s="49">
        <v>1300</v>
      </c>
      <c r="B8" s="11" t="s">
        <v>72</v>
      </c>
      <c r="C8" s="15">
        <v>10023054.48</v>
      </c>
      <c r="D8" s="15">
        <v>150024.04</v>
      </c>
      <c r="E8" s="15">
        <f t="shared" si="0"/>
        <v>10173078.52</v>
      </c>
      <c r="F8" s="15">
        <v>0</v>
      </c>
      <c r="G8" s="15">
        <v>0</v>
      </c>
      <c r="H8" s="15">
        <f t="shared" si="1"/>
        <v>10173078.52</v>
      </c>
    </row>
    <row r="9" spans="1:8" x14ac:dyDescent="0.2">
      <c r="A9" s="49">
        <v>1400</v>
      </c>
      <c r="B9" s="11" t="s">
        <v>35</v>
      </c>
      <c r="C9" s="15">
        <v>13863417.25</v>
      </c>
      <c r="D9" s="15">
        <v>-7105033.29</v>
      </c>
      <c r="E9" s="15">
        <f t="shared" si="0"/>
        <v>6758383.96</v>
      </c>
      <c r="F9" s="15">
        <v>5410463.1900000004</v>
      </c>
      <c r="G9" s="15">
        <v>5410463.1900000004</v>
      </c>
      <c r="H9" s="15">
        <f t="shared" si="1"/>
        <v>1347920.7699999996</v>
      </c>
    </row>
    <row r="10" spans="1:8" x14ac:dyDescent="0.2">
      <c r="A10" s="49">
        <v>1500</v>
      </c>
      <c r="B10" s="11" t="s">
        <v>73</v>
      </c>
      <c r="C10" s="15">
        <v>17957971.390000001</v>
      </c>
      <c r="D10" s="15">
        <v>-1299565.78</v>
      </c>
      <c r="E10" s="15">
        <f t="shared" si="0"/>
        <v>16658405.610000001</v>
      </c>
      <c r="F10" s="15">
        <v>8826591.5</v>
      </c>
      <c r="G10" s="15">
        <v>8826591.5</v>
      </c>
      <c r="H10" s="15">
        <f t="shared" si="1"/>
        <v>7831814.1100000013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8716905.0899999999</v>
      </c>
      <c r="D13" s="15">
        <f>SUM(D14:D22)</f>
        <v>4526865.8000000007</v>
      </c>
      <c r="E13" s="15">
        <f t="shared" si="0"/>
        <v>13243770.890000001</v>
      </c>
      <c r="F13" s="15">
        <f>SUM(F14:F22)</f>
        <v>6236028.4500000002</v>
      </c>
      <c r="G13" s="15">
        <f>SUM(G14:G22)</f>
        <v>6236028.4500000002</v>
      </c>
      <c r="H13" s="15">
        <f t="shared" si="1"/>
        <v>7007742.4400000004</v>
      </c>
    </row>
    <row r="14" spans="1:8" x14ac:dyDescent="0.2">
      <c r="A14" s="49">
        <v>2100</v>
      </c>
      <c r="B14" s="11" t="s">
        <v>75</v>
      </c>
      <c r="C14" s="15">
        <v>1853091.06</v>
      </c>
      <c r="D14" s="15">
        <v>820000</v>
      </c>
      <c r="E14" s="15">
        <f t="shared" si="0"/>
        <v>2673091.06</v>
      </c>
      <c r="F14" s="15">
        <v>868587.14</v>
      </c>
      <c r="G14" s="15">
        <v>868587.14</v>
      </c>
      <c r="H14" s="15">
        <f t="shared" si="1"/>
        <v>1804503.92</v>
      </c>
    </row>
    <row r="15" spans="1:8" x14ac:dyDescent="0.2">
      <c r="A15" s="49">
        <v>2200</v>
      </c>
      <c r="B15" s="11" t="s">
        <v>76</v>
      </c>
      <c r="C15" s="15">
        <v>698110.62</v>
      </c>
      <c r="D15" s="15">
        <v>17430.97</v>
      </c>
      <c r="E15" s="15">
        <f t="shared" si="0"/>
        <v>715541.59</v>
      </c>
      <c r="F15" s="15">
        <v>270452.62</v>
      </c>
      <c r="G15" s="15">
        <v>270452.62</v>
      </c>
      <c r="H15" s="15">
        <f t="shared" si="1"/>
        <v>445088.97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1080041.53</v>
      </c>
      <c r="D17" s="15">
        <v>1945347.28</v>
      </c>
      <c r="E17" s="15">
        <f t="shared" si="0"/>
        <v>3025388.81</v>
      </c>
      <c r="F17" s="15">
        <v>1237982.72</v>
      </c>
      <c r="G17" s="15">
        <v>1237982.72</v>
      </c>
      <c r="H17" s="15">
        <f t="shared" si="1"/>
        <v>1787406.09</v>
      </c>
    </row>
    <row r="18" spans="1:8" x14ac:dyDescent="0.2">
      <c r="A18" s="49">
        <v>2500</v>
      </c>
      <c r="B18" s="11" t="s">
        <v>79</v>
      </c>
      <c r="C18" s="15">
        <v>94000</v>
      </c>
      <c r="D18" s="15">
        <v>0</v>
      </c>
      <c r="E18" s="15">
        <f t="shared" si="0"/>
        <v>94000</v>
      </c>
      <c r="F18" s="15">
        <v>32407.83</v>
      </c>
      <c r="G18" s="15">
        <v>32407.83</v>
      </c>
      <c r="H18" s="15">
        <f t="shared" si="1"/>
        <v>61592.17</v>
      </c>
    </row>
    <row r="19" spans="1:8" x14ac:dyDescent="0.2">
      <c r="A19" s="49">
        <v>2600</v>
      </c>
      <c r="B19" s="11" t="s">
        <v>80</v>
      </c>
      <c r="C19" s="15">
        <v>3358538.44</v>
      </c>
      <c r="D19" s="15">
        <v>1267552.48</v>
      </c>
      <c r="E19" s="15">
        <f t="shared" si="0"/>
        <v>4626090.92</v>
      </c>
      <c r="F19" s="15">
        <v>3258715.32</v>
      </c>
      <c r="G19" s="15">
        <v>3258715.32</v>
      </c>
      <c r="H19" s="15">
        <f t="shared" si="1"/>
        <v>1367375.6</v>
      </c>
    </row>
    <row r="20" spans="1:8" x14ac:dyDescent="0.2">
      <c r="A20" s="49">
        <v>2700</v>
      </c>
      <c r="B20" s="11" t="s">
        <v>81</v>
      </c>
      <c r="C20" s="15">
        <v>98842.68</v>
      </c>
      <c r="D20" s="15">
        <v>331674.38</v>
      </c>
      <c r="E20" s="15">
        <f t="shared" si="0"/>
        <v>430517.06</v>
      </c>
      <c r="F20" s="15">
        <v>328549.58</v>
      </c>
      <c r="G20" s="15">
        <v>328549.58</v>
      </c>
      <c r="H20" s="15">
        <f t="shared" si="1"/>
        <v>101967.47999999998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83</v>
      </c>
      <c r="C22" s="15">
        <v>1534280.76</v>
      </c>
      <c r="D22" s="15">
        <v>144860.69</v>
      </c>
      <c r="E22" s="15">
        <f t="shared" si="0"/>
        <v>1679141.45</v>
      </c>
      <c r="F22" s="15">
        <v>239333.24</v>
      </c>
      <c r="G22" s="15">
        <v>239333.24</v>
      </c>
      <c r="H22" s="15">
        <f t="shared" si="1"/>
        <v>1439808.21</v>
      </c>
    </row>
    <row r="23" spans="1:8" x14ac:dyDescent="0.2">
      <c r="A23" s="48" t="s">
        <v>63</v>
      </c>
      <c r="B23" s="7"/>
      <c r="C23" s="15">
        <f>SUM(C24:C32)</f>
        <v>15929245.969999999</v>
      </c>
      <c r="D23" s="15">
        <f>SUM(D24:D32)</f>
        <v>5157014.04</v>
      </c>
      <c r="E23" s="15">
        <f t="shared" si="0"/>
        <v>21086260.009999998</v>
      </c>
      <c r="F23" s="15">
        <f>SUM(F24:F32)</f>
        <v>9629017.9499999993</v>
      </c>
      <c r="G23" s="15">
        <f>SUM(G24:G32)</f>
        <v>9629017.9499999993</v>
      </c>
      <c r="H23" s="15">
        <f t="shared" si="1"/>
        <v>11457242.059999999</v>
      </c>
    </row>
    <row r="24" spans="1:8" x14ac:dyDescent="0.2">
      <c r="A24" s="49">
        <v>3100</v>
      </c>
      <c r="B24" s="11" t="s">
        <v>84</v>
      </c>
      <c r="C24" s="15">
        <v>6500329.7199999997</v>
      </c>
      <c r="D24" s="15">
        <v>-346482.82</v>
      </c>
      <c r="E24" s="15">
        <f t="shared" si="0"/>
        <v>6153846.8999999994</v>
      </c>
      <c r="F24" s="15">
        <v>2504547.5099999998</v>
      </c>
      <c r="G24" s="15">
        <v>2504547.5099999998</v>
      </c>
      <c r="H24" s="15">
        <f t="shared" si="1"/>
        <v>3649299.3899999997</v>
      </c>
    </row>
    <row r="25" spans="1:8" x14ac:dyDescent="0.2">
      <c r="A25" s="49">
        <v>3200</v>
      </c>
      <c r="B25" s="11" t="s">
        <v>85</v>
      </c>
      <c r="C25" s="15">
        <v>1530303.51</v>
      </c>
      <c r="D25" s="15">
        <v>178550</v>
      </c>
      <c r="E25" s="15">
        <f t="shared" si="0"/>
        <v>1708853.51</v>
      </c>
      <c r="F25" s="15">
        <v>890399.76</v>
      </c>
      <c r="G25" s="15">
        <v>890399.76</v>
      </c>
      <c r="H25" s="15">
        <f t="shared" si="1"/>
        <v>818453.75</v>
      </c>
    </row>
    <row r="26" spans="1:8" x14ac:dyDescent="0.2">
      <c r="A26" s="49">
        <v>3300</v>
      </c>
      <c r="B26" s="11" t="s">
        <v>86</v>
      </c>
      <c r="C26" s="15">
        <v>929366.76</v>
      </c>
      <c r="D26" s="15">
        <v>2191719.85</v>
      </c>
      <c r="E26" s="15">
        <f t="shared" si="0"/>
        <v>3121086.6100000003</v>
      </c>
      <c r="F26" s="15">
        <v>1606796.02</v>
      </c>
      <c r="G26" s="15">
        <v>1606796.02</v>
      </c>
      <c r="H26" s="15">
        <f t="shared" si="1"/>
        <v>1514290.5900000003</v>
      </c>
    </row>
    <row r="27" spans="1:8" x14ac:dyDescent="0.2">
      <c r="A27" s="49">
        <v>3400</v>
      </c>
      <c r="B27" s="11" t="s">
        <v>87</v>
      </c>
      <c r="C27" s="15">
        <v>730000</v>
      </c>
      <c r="D27" s="15">
        <v>0</v>
      </c>
      <c r="E27" s="15">
        <f t="shared" si="0"/>
        <v>730000</v>
      </c>
      <c r="F27" s="15">
        <v>32704.62</v>
      </c>
      <c r="G27" s="15">
        <v>32704.62</v>
      </c>
      <c r="H27" s="15">
        <f t="shared" si="1"/>
        <v>697295.38</v>
      </c>
    </row>
    <row r="28" spans="1:8" x14ac:dyDescent="0.2">
      <c r="A28" s="49">
        <v>3500</v>
      </c>
      <c r="B28" s="11" t="s">
        <v>88</v>
      </c>
      <c r="C28" s="15">
        <v>3235466.14</v>
      </c>
      <c r="D28" s="15">
        <v>2137097.6</v>
      </c>
      <c r="E28" s="15">
        <f t="shared" si="0"/>
        <v>5372563.7400000002</v>
      </c>
      <c r="F28" s="15">
        <v>2504545.79</v>
      </c>
      <c r="G28" s="15">
        <v>2504545.79</v>
      </c>
      <c r="H28" s="15">
        <f t="shared" si="1"/>
        <v>2868017.95</v>
      </c>
    </row>
    <row r="29" spans="1:8" x14ac:dyDescent="0.2">
      <c r="A29" s="49">
        <v>3600</v>
      </c>
      <c r="B29" s="11" t="s">
        <v>89</v>
      </c>
      <c r="C29" s="15">
        <v>212507.37</v>
      </c>
      <c r="D29" s="15">
        <v>530000</v>
      </c>
      <c r="E29" s="15">
        <f t="shared" si="0"/>
        <v>742507.37</v>
      </c>
      <c r="F29" s="15">
        <v>679916.3</v>
      </c>
      <c r="G29" s="15">
        <v>679916.3</v>
      </c>
      <c r="H29" s="15">
        <f t="shared" si="1"/>
        <v>62591.069999999949</v>
      </c>
    </row>
    <row r="30" spans="1:8" x14ac:dyDescent="0.2">
      <c r="A30" s="49">
        <v>3700</v>
      </c>
      <c r="B30" s="11" t="s">
        <v>90</v>
      </c>
      <c r="C30" s="15">
        <v>282781.87</v>
      </c>
      <c r="D30" s="15">
        <v>0</v>
      </c>
      <c r="E30" s="15">
        <f t="shared" si="0"/>
        <v>282781.87</v>
      </c>
      <c r="F30" s="15">
        <v>93615.47</v>
      </c>
      <c r="G30" s="15">
        <v>93615.47</v>
      </c>
      <c r="H30" s="15">
        <f t="shared" si="1"/>
        <v>189166.4</v>
      </c>
    </row>
    <row r="31" spans="1:8" x14ac:dyDescent="0.2">
      <c r="A31" s="49">
        <v>3800</v>
      </c>
      <c r="B31" s="11" t="s">
        <v>91</v>
      </c>
      <c r="C31" s="15">
        <v>1728490.6</v>
      </c>
      <c r="D31" s="15">
        <v>9000</v>
      </c>
      <c r="E31" s="15">
        <f t="shared" si="0"/>
        <v>1737490.6</v>
      </c>
      <c r="F31" s="15">
        <v>982971.48</v>
      </c>
      <c r="G31" s="15">
        <v>982971.48</v>
      </c>
      <c r="H31" s="15">
        <f t="shared" si="1"/>
        <v>754519.12000000011</v>
      </c>
    </row>
    <row r="32" spans="1:8" x14ac:dyDescent="0.2">
      <c r="A32" s="49">
        <v>3900</v>
      </c>
      <c r="B32" s="11" t="s">
        <v>19</v>
      </c>
      <c r="C32" s="15">
        <v>780000</v>
      </c>
      <c r="D32" s="15">
        <v>457129.41</v>
      </c>
      <c r="E32" s="15">
        <f t="shared" si="0"/>
        <v>1237129.4099999999</v>
      </c>
      <c r="F32" s="15">
        <v>333521</v>
      </c>
      <c r="G32" s="15">
        <v>333521</v>
      </c>
      <c r="H32" s="15">
        <f t="shared" si="1"/>
        <v>903608.40999999992</v>
      </c>
    </row>
    <row r="33" spans="1:8" x14ac:dyDescent="0.2">
      <c r="A33" s="48" t="s">
        <v>64</v>
      </c>
      <c r="B33" s="7"/>
      <c r="C33" s="15">
        <f>SUM(C34:C42)</f>
        <v>17588463.149999999</v>
      </c>
      <c r="D33" s="15">
        <f>SUM(D34:D42)</f>
        <v>12969758.32</v>
      </c>
      <c r="E33" s="15">
        <f t="shared" si="0"/>
        <v>30558221.469999999</v>
      </c>
      <c r="F33" s="15">
        <f>SUM(F34:F42)</f>
        <v>21154324.960000001</v>
      </c>
      <c r="G33" s="15">
        <f>SUM(G34:G42)</f>
        <v>21154324.960000001</v>
      </c>
      <c r="H33" s="15">
        <f t="shared" si="1"/>
        <v>9403896.5099999979</v>
      </c>
    </row>
    <row r="34" spans="1:8" x14ac:dyDescent="0.2">
      <c r="A34" s="49">
        <v>4100</v>
      </c>
      <c r="B34" s="11" t="s">
        <v>92</v>
      </c>
      <c r="C34" s="15">
        <v>11500000</v>
      </c>
      <c r="D34" s="15">
        <v>0</v>
      </c>
      <c r="E34" s="15">
        <f t="shared" si="0"/>
        <v>11500000</v>
      </c>
      <c r="F34" s="15">
        <v>5951250</v>
      </c>
      <c r="G34" s="15">
        <v>5951250</v>
      </c>
      <c r="H34" s="15">
        <f t="shared" si="1"/>
        <v>5548750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95</v>
      </c>
      <c r="C37" s="15">
        <v>6088463.1500000004</v>
      </c>
      <c r="D37" s="15">
        <v>12969758.32</v>
      </c>
      <c r="E37" s="15">
        <f t="shared" si="0"/>
        <v>19058221.469999999</v>
      </c>
      <c r="F37" s="15">
        <v>15203074.960000001</v>
      </c>
      <c r="G37" s="15">
        <v>15203074.960000001</v>
      </c>
      <c r="H37" s="15">
        <f t="shared" si="1"/>
        <v>3855146.5099999979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93214.399999999994</v>
      </c>
      <c r="D43" s="15">
        <f>SUM(D44:D52)</f>
        <v>910964.52</v>
      </c>
      <c r="E43" s="15">
        <f t="shared" si="0"/>
        <v>1004178.92</v>
      </c>
      <c r="F43" s="15">
        <f>SUM(F44:F52)</f>
        <v>89968</v>
      </c>
      <c r="G43" s="15">
        <f>SUM(G44:G52)</f>
        <v>89968</v>
      </c>
      <c r="H43" s="15">
        <f t="shared" si="1"/>
        <v>914210.92</v>
      </c>
    </row>
    <row r="44" spans="1:8" x14ac:dyDescent="0.2">
      <c r="A44" s="49">
        <v>5100</v>
      </c>
      <c r="B44" s="11" t="s">
        <v>99</v>
      </c>
      <c r="C44" s="15">
        <v>47214.400000000001</v>
      </c>
      <c r="D44" s="15">
        <v>900964.52</v>
      </c>
      <c r="E44" s="15">
        <f t="shared" si="0"/>
        <v>948178.92</v>
      </c>
      <c r="F44" s="15">
        <v>79968</v>
      </c>
      <c r="G44" s="15">
        <v>79968</v>
      </c>
      <c r="H44" s="15">
        <f t="shared" si="1"/>
        <v>868210.92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10000</v>
      </c>
      <c r="E45" s="15">
        <f t="shared" si="0"/>
        <v>10000</v>
      </c>
      <c r="F45" s="15">
        <v>10000</v>
      </c>
      <c r="G45" s="15">
        <v>10000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28000</v>
      </c>
      <c r="D49" s="15">
        <v>0</v>
      </c>
      <c r="E49" s="15">
        <f t="shared" si="0"/>
        <v>28000</v>
      </c>
      <c r="F49" s="15">
        <v>0</v>
      </c>
      <c r="G49" s="15">
        <v>0</v>
      </c>
      <c r="H49" s="15">
        <f t="shared" si="1"/>
        <v>28000</v>
      </c>
    </row>
    <row r="50" spans="1:8" x14ac:dyDescent="0.2">
      <c r="A50" s="49">
        <v>5700</v>
      </c>
      <c r="B50" s="11" t="s">
        <v>105</v>
      </c>
      <c r="C50" s="15">
        <v>18000</v>
      </c>
      <c r="D50" s="15">
        <v>0</v>
      </c>
      <c r="E50" s="15">
        <f t="shared" si="0"/>
        <v>18000</v>
      </c>
      <c r="F50" s="15">
        <v>0</v>
      </c>
      <c r="G50" s="15">
        <v>0</v>
      </c>
      <c r="H50" s="15">
        <f t="shared" si="1"/>
        <v>18000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38954220</v>
      </c>
      <c r="D53" s="15">
        <f>SUM(D54:D56)</f>
        <v>78908397.340000004</v>
      </c>
      <c r="E53" s="15">
        <f t="shared" si="0"/>
        <v>117862617.34</v>
      </c>
      <c r="F53" s="15">
        <f>SUM(F54:F56)</f>
        <v>55689756.399999999</v>
      </c>
      <c r="G53" s="15">
        <f>SUM(G54:G56)</f>
        <v>55689756.399999999</v>
      </c>
      <c r="H53" s="15">
        <f t="shared" si="1"/>
        <v>62172860.940000005</v>
      </c>
    </row>
    <row r="54" spans="1:8" x14ac:dyDescent="0.2">
      <c r="A54" s="49">
        <v>6100</v>
      </c>
      <c r="B54" s="11" t="s">
        <v>108</v>
      </c>
      <c r="C54" s="15">
        <v>38954220</v>
      </c>
      <c r="D54" s="15">
        <v>78908397.340000004</v>
      </c>
      <c r="E54" s="15">
        <f t="shared" si="0"/>
        <v>117862617.34</v>
      </c>
      <c r="F54" s="15">
        <v>55689756.399999999</v>
      </c>
      <c r="G54" s="15">
        <v>55689756.399999999</v>
      </c>
      <c r="H54" s="15">
        <f t="shared" si="1"/>
        <v>62172860.940000005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0</v>
      </c>
      <c r="D65" s="15">
        <f>SUM(D66:D68)</f>
        <v>646666.71</v>
      </c>
      <c r="E65" s="15">
        <f t="shared" si="0"/>
        <v>646666.71</v>
      </c>
      <c r="F65" s="15">
        <f>SUM(F66:F68)</f>
        <v>646666.71</v>
      </c>
      <c r="G65" s="15">
        <f>SUM(G66:G68)</f>
        <v>646666.71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646666.71</v>
      </c>
      <c r="E68" s="15">
        <f t="shared" si="0"/>
        <v>646666.71</v>
      </c>
      <c r="F68" s="15">
        <v>646666.71</v>
      </c>
      <c r="G68" s="15">
        <v>646666.71</v>
      </c>
      <c r="H68" s="15">
        <f t="shared" si="1"/>
        <v>0</v>
      </c>
    </row>
    <row r="69" spans="1:8" x14ac:dyDescent="0.2">
      <c r="A69" s="48" t="s">
        <v>69</v>
      </c>
      <c r="B69" s="7"/>
      <c r="C69" s="15">
        <f>SUM(C70:C76)</f>
        <v>6780000</v>
      </c>
      <c r="D69" s="15">
        <f>SUM(D70:D76)</f>
        <v>0</v>
      </c>
      <c r="E69" s="15">
        <f t="shared" si="0"/>
        <v>6780000</v>
      </c>
      <c r="F69" s="15">
        <f>SUM(F70:F76)</f>
        <v>6588977.7999999998</v>
      </c>
      <c r="G69" s="15">
        <f>SUM(G70:G76)</f>
        <v>6588977.7999999998</v>
      </c>
      <c r="H69" s="15">
        <f t="shared" si="1"/>
        <v>191022.20000000019</v>
      </c>
    </row>
    <row r="70" spans="1:8" x14ac:dyDescent="0.2">
      <c r="A70" s="49">
        <v>9100</v>
      </c>
      <c r="B70" s="11" t="s">
        <v>118</v>
      </c>
      <c r="C70" s="15">
        <v>6500000</v>
      </c>
      <c r="D70" s="15">
        <v>0</v>
      </c>
      <c r="E70" s="15">
        <f t="shared" ref="E70:E76" si="2">C70+D70</f>
        <v>6500000</v>
      </c>
      <c r="F70" s="15">
        <v>6500000</v>
      </c>
      <c r="G70" s="15">
        <v>6500000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280000</v>
      </c>
      <c r="D71" s="15">
        <v>0</v>
      </c>
      <c r="E71" s="15">
        <f t="shared" si="2"/>
        <v>280000</v>
      </c>
      <c r="F71" s="15">
        <v>88977.8</v>
      </c>
      <c r="G71" s="15">
        <v>88977.8</v>
      </c>
      <c r="H71" s="15">
        <f t="shared" si="3"/>
        <v>191022.2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196192841.26000002</v>
      </c>
      <c r="D77" s="17">
        <f t="shared" si="4"/>
        <v>96272674.679999992</v>
      </c>
      <c r="E77" s="17">
        <f t="shared" si="4"/>
        <v>292465515.94</v>
      </c>
      <c r="F77" s="17">
        <f t="shared" si="4"/>
        <v>145012946.34000003</v>
      </c>
      <c r="G77" s="17">
        <f t="shared" si="4"/>
        <v>145012946.34000003</v>
      </c>
      <c r="H77" s="17">
        <f t="shared" si="4"/>
        <v>147452569.59999999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150645406.86000001</v>
      </c>
      <c r="D6" s="50">
        <v>15806646.109999999</v>
      </c>
      <c r="E6" s="50">
        <f>C6+D6</f>
        <v>166452052.97000003</v>
      </c>
      <c r="F6" s="50">
        <v>82086555.230000004</v>
      </c>
      <c r="G6" s="50">
        <v>82086555.230000004</v>
      </c>
      <c r="H6" s="50">
        <f>E6-F6</f>
        <v>84365497.740000024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39047434.399999999</v>
      </c>
      <c r="D8" s="50">
        <v>80466028.569999993</v>
      </c>
      <c r="E8" s="50">
        <f>C8+D8</f>
        <v>119513462.97</v>
      </c>
      <c r="F8" s="50">
        <v>56426391.109999999</v>
      </c>
      <c r="G8" s="50">
        <v>56426391.109999999</v>
      </c>
      <c r="H8" s="50">
        <f>E8-F8</f>
        <v>63087071.859999999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6500000</v>
      </c>
      <c r="D10" s="50">
        <v>0</v>
      </c>
      <c r="E10" s="50">
        <f>C10+D10</f>
        <v>6500000</v>
      </c>
      <c r="F10" s="50">
        <v>6500000</v>
      </c>
      <c r="G10" s="50">
        <v>6500000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196192841.26000002</v>
      </c>
      <c r="D16" s="17">
        <f>SUM(D6+D8+D10+D12+D14)</f>
        <v>96272674.679999992</v>
      </c>
      <c r="E16" s="17">
        <f>SUM(E6+E8+E10+E12+E14)</f>
        <v>292465515.94000006</v>
      </c>
      <c r="F16" s="17">
        <f t="shared" ref="F16:H16" si="0">SUM(F6+F8+F10+F12+F14)</f>
        <v>145012946.34</v>
      </c>
      <c r="G16" s="17">
        <f t="shared" si="0"/>
        <v>145012946.34</v>
      </c>
      <c r="H16" s="17">
        <f t="shared" si="0"/>
        <v>147452569.60000002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showGridLines="0" topLeftCell="A26" workbookViewId="0">
      <selection activeCell="A51" sqref="A51:J5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175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1130723.6399999999</v>
      </c>
      <c r="D7" s="15">
        <v>165565.51999999999</v>
      </c>
      <c r="E7" s="15">
        <f>C7+D7</f>
        <v>1296289.1599999999</v>
      </c>
      <c r="F7" s="15">
        <v>568888.77</v>
      </c>
      <c r="G7" s="15">
        <v>568888.77</v>
      </c>
      <c r="H7" s="15">
        <f>E7-F7</f>
        <v>727400.3899999999</v>
      </c>
    </row>
    <row r="8" spans="1:8" x14ac:dyDescent="0.2">
      <c r="A8" s="4" t="s">
        <v>131</v>
      </c>
      <c r="B8" s="22"/>
      <c r="C8" s="15">
        <v>783862.62</v>
      </c>
      <c r="D8" s="15">
        <v>0</v>
      </c>
      <c r="E8" s="15">
        <f t="shared" ref="E8:E13" si="0">C8+D8</f>
        <v>783862.62</v>
      </c>
      <c r="F8" s="15">
        <v>345770.9</v>
      </c>
      <c r="G8" s="15">
        <v>345770.9</v>
      </c>
      <c r="H8" s="15">
        <f t="shared" ref="H8:H13" si="1">E8-F8</f>
        <v>438091.72</v>
      </c>
    </row>
    <row r="9" spans="1:8" x14ac:dyDescent="0.2">
      <c r="A9" s="4" t="s">
        <v>132</v>
      </c>
      <c r="B9" s="22"/>
      <c r="C9" s="15">
        <v>6538551.8399999999</v>
      </c>
      <c r="D9" s="15">
        <v>1188574.8799999999</v>
      </c>
      <c r="E9" s="15">
        <f t="shared" si="0"/>
        <v>7727126.7199999997</v>
      </c>
      <c r="F9" s="15">
        <v>3638234.2</v>
      </c>
      <c r="G9" s="15">
        <v>3638234.2</v>
      </c>
      <c r="H9" s="15">
        <f t="shared" si="1"/>
        <v>4088892.5199999996</v>
      </c>
    </row>
    <row r="10" spans="1:8" x14ac:dyDescent="0.2">
      <c r="A10" s="4" t="s">
        <v>133</v>
      </c>
      <c r="B10" s="22"/>
      <c r="C10" s="15">
        <v>2264881.61</v>
      </c>
      <c r="D10" s="15">
        <v>580</v>
      </c>
      <c r="E10" s="15">
        <f t="shared" si="0"/>
        <v>2265461.61</v>
      </c>
      <c r="F10" s="15">
        <v>1062308.1499999999</v>
      </c>
      <c r="G10" s="15">
        <v>1062308.1499999999</v>
      </c>
      <c r="H10" s="15">
        <f t="shared" si="1"/>
        <v>1203153.46</v>
      </c>
    </row>
    <row r="11" spans="1:8" x14ac:dyDescent="0.2">
      <c r="A11" s="4" t="s">
        <v>134</v>
      </c>
      <c r="B11" s="22"/>
      <c r="C11" s="15">
        <v>1339555.75</v>
      </c>
      <c r="D11" s="15">
        <v>-378904.17</v>
      </c>
      <c r="E11" s="15">
        <f t="shared" si="0"/>
        <v>960651.58000000007</v>
      </c>
      <c r="F11" s="15">
        <v>428524.6</v>
      </c>
      <c r="G11" s="15">
        <v>428524.6</v>
      </c>
      <c r="H11" s="15">
        <f t="shared" si="1"/>
        <v>532126.9800000001</v>
      </c>
    </row>
    <row r="12" spans="1:8" x14ac:dyDescent="0.2">
      <c r="A12" s="4" t="s">
        <v>135</v>
      </c>
      <c r="B12" s="22"/>
      <c r="C12" s="15">
        <v>1410422.65</v>
      </c>
      <c r="D12" s="15">
        <v>520000</v>
      </c>
      <c r="E12" s="15">
        <f t="shared" si="0"/>
        <v>1930422.65</v>
      </c>
      <c r="F12" s="15">
        <v>1205854.08</v>
      </c>
      <c r="G12" s="15">
        <v>1205854.08</v>
      </c>
      <c r="H12" s="15">
        <f t="shared" si="1"/>
        <v>724568.56999999983</v>
      </c>
    </row>
    <row r="13" spans="1:8" x14ac:dyDescent="0.2">
      <c r="A13" s="4" t="s">
        <v>136</v>
      </c>
      <c r="B13" s="22"/>
      <c r="C13" s="15">
        <v>18961483.710000001</v>
      </c>
      <c r="D13" s="15">
        <v>339944.34</v>
      </c>
      <c r="E13" s="15">
        <f t="shared" si="0"/>
        <v>19301428.050000001</v>
      </c>
      <c r="F13" s="15">
        <v>12186651.640000001</v>
      </c>
      <c r="G13" s="15">
        <v>12186651.640000001</v>
      </c>
      <c r="H13" s="15">
        <f t="shared" si="1"/>
        <v>7114776.4100000001</v>
      </c>
    </row>
    <row r="14" spans="1:8" x14ac:dyDescent="0.2">
      <c r="A14" s="4" t="s">
        <v>137</v>
      </c>
      <c r="B14" s="22"/>
      <c r="C14" s="15">
        <v>2119246.0299999998</v>
      </c>
      <c r="D14" s="15">
        <v>170620.87</v>
      </c>
      <c r="E14" s="15">
        <f t="shared" ref="E14" si="2">C14+D14</f>
        <v>2289866.9</v>
      </c>
      <c r="F14" s="15">
        <v>1020672.12</v>
      </c>
      <c r="G14" s="15">
        <v>1020672.12</v>
      </c>
      <c r="H14" s="15">
        <f t="shared" ref="H14" si="3">E14-F14</f>
        <v>1269194.7799999998</v>
      </c>
    </row>
    <row r="15" spans="1:8" x14ac:dyDescent="0.2">
      <c r="A15" s="4" t="s">
        <v>138</v>
      </c>
      <c r="B15" s="22"/>
      <c r="C15" s="15">
        <v>356429.81</v>
      </c>
      <c r="D15" s="15">
        <v>0</v>
      </c>
      <c r="E15" s="15">
        <f t="shared" ref="E15" si="4">C15+D15</f>
        <v>356429.81</v>
      </c>
      <c r="F15" s="15">
        <v>158259.12</v>
      </c>
      <c r="G15" s="15">
        <v>158259.12</v>
      </c>
      <c r="H15" s="15">
        <f t="shared" ref="H15" si="5">E15-F15</f>
        <v>198170.69</v>
      </c>
    </row>
    <row r="16" spans="1:8" x14ac:dyDescent="0.2">
      <c r="A16" s="4" t="s">
        <v>139</v>
      </c>
      <c r="B16" s="22"/>
      <c r="C16" s="15">
        <v>438970.85</v>
      </c>
      <c r="D16" s="15">
        <v>12430.97</v>
      </c>
      <c r="E16" s="15">
        <f t="shared" ref="E16" si="6">C16+D16</f>
        <v>451401.81999999995</v>
      </c>
      <c r="F16" s="15">
        <v>112879.5</v>
      </c>
      <c r="G16" s="15">
        <v>112879.5</v>
      </c>
      <c r="H16" s="15">
        <f t="shared" ref="H16" si="7">E16-F16</f>
        <v>338522.31999999995</v>
      </c>
    </row>
    <row r="17" spans="1:8" x14ac:dyDescent="0.2">
      <c r="A17" s="4" t="s">
        <v>140</v>
      </c>
      <c r="B17" s="22"/>
      <c r="C17" s="15">
        <v>1241474.73</v>
      </c>
      <c r="D17" s="15">
        <v>3020.81</v>
      </c>
      <c r="E17" s="15">
        <f t="shared" ref="E17" si="8">C17+D17</f>
        <v>1244495.54</v>
      </c>
      <c r="F17" s="15">
        <v>544720.4</v>
      </c>
      <c r="G17" s="15">
        <v>544720.4</v>
      </c>
      <c r="H17" s="15">
        <f t="shared" ref="H17" si="9">E17-F17</f>
        <v>699775.14</v>
      </c>
    </row>
    <row r="18" spans="1:8" x14ac:dyDescent="0.2">
      <c r="A18" s="4" t="s">
        <v>141</v>
      </c>
      <c r="B18" s="22"/>
      <c r="C18" s="15">
        <v>18338467.079999998</v>
      </c>
      <c r="D18" s="15">
        <v>10031398.4</v>
      </c>
      <c r="E18" s="15">
        <f t="shared" ref="E18" si="10">C18+D18</f>
        <v>28369865.479999997</v>
      </c>
      <c r="F18" s="15">
        <v>20907629.5</v>
      </c>
      <c r="G18" s="15">
        <v>20907629.5</v>
      </c>
      <c r="H18" s="15">
        <f t="shared" ref="H18" si="11">E18-F18</f>
        <v>7462235.9799999967</v>
      </c>
    </row>
    <row r="19" spans="1:8" x14ac:dyDescent="0.2">
      <c r="A19" s="4" t="s">
        <v>142</v>
      </c>
      <c r="B19" s="22"/>
      <c r="C19" s="15">
        <v>912142.12</v>
      </c>
      <c r="D19" s="15">
        <v>171506.64</v>
      </c>
      <c r="E19" s="15">
        <f t="shared" ref="E19" si="12">C19+D19</f>
        <v>1083648.76</v>
      </c>
      <c r="F19" s="15">
        <v>547209.82999999996</v>
      </c>
      <c r="G19" s="15">
        <v>547209.82999999996</v>
      </c>
      <c r="H19" s="15">
        <f t="shared" ref="H19" si="13">E19-F19</f>
        <v>536438.93000000005</v>
      </c>
    </row>
    <row r="20" spans="1:8" x14ac:dyDescent="0.2">
      <c r="A20" s="4" t="s">
        <v>143</v>
      </c>
      <c r="B20" s="22"/>
      <c r="C20" s="15">
        <v>1775769.87</v>
      </c>
      <c r="D20" s="15">
        <v>20316.349999999999</v>
      </c>
      <c r="E20" s="15">
        <f t="shared" ref="E20" si="14">C20+D20</f>
        <v>1796086.2200000002</v>
      </c>
      <c r="F20" s="15">
        <v>744235.95</v>
      </c>
      <c r="G20" s="15">
        <v>744235.95</v>
      </c>
      <c r="H20" s="15">
        <f t="shared" ref="H20" si="15">E20-F20</f>
        <v>1051850.2700000003</v>
      </c>
    </row>
    <row r="21" spans="1:8" x14ac:dyDescent="0.2">
      <c r="A21" s="4" t="s">
        <v>144</v>
      </c>
      <c r="B21" s="22"/>
      <c r="C21" s="15">
        <v>416724.57</v>
      </c>
      <c r="D21" s="15">
        <v>0</v>
      </c>
      <c r="E21" s="15">
        <f t="shared" ref="E21" si="16">C21+D21</f>
        <v>416724.57</v>
      </c>
      <c r="F21" s="15">
        <v>63396.3</v>
      </c>
      <c r="G21" s="15">
        <v>63396.3</v>
      </c>
      <c r="H21" s="15">
        <f t="shared" ref="H21" si="17">E21-F21</f>
        <v>353328.27</v>
      </c>
    </row>
    <row r="22" spans="1:8" x14ac:dyDescent="0.2">
      <c r="A22" s="4" t="s">
        <v>145</v>
      </c>
      <c r="B22" s="22"/>
      <c r="C22" s="15">
        <v>1337791.3</v>
      </c>
      <c r="D22" s="15">
        <v>4594.8</v>
      </c>
      <c r="E22" s="15">
        <f t="shared" ref="E22" si="18">C22+D22</f>
        <v>1342386.1</v>
      </c>
      <c r="F22" s="15">
        <v>632514.06999999995</v>
      </c>
      <c r="G22" s="15">
        <v>632514.06999999995</v>
      </c>
      <c r="H22" s="15">
        <f t="shared" ref="H22" si="19">E22-F22</f>
        <v>709872.03000000014</v>
      </c>
    </row>
    <row r="23" spans="1:8" x14ac:dyDescent="0.2">
      <c r="A23" s="4" t="s">
        <v>146</v>
      </c>
      <c r="B23" s="22"/>
      <c r="C23" s="15">
        <v>709016.87</v>
      </c>
      <c r="D23" s="15">
        <v>-325378.28000000003</v>
      </c>
      <c r="E23" s="15">
        <f t="shared" ref="E23" si="20">C23+D23</f>
        <v>383638.58999999997</v>
      </c>
      <c r="F23" s="15">
        <v>136501.57999999999</v>
      </c>
      <c r="G23" s="15">
        <v>136501.57999999999</v>
      </c>
      <c r="H23" s="15">
        <f t="shared" ref="H23" si="21">E23-F23</f>
        <v>247137.00999999998</v>
      </c>
    </row>
    <row r="24" spans="1:8" x14ac:dyDescent="0.2">
      <c r="A24" s="4" t="s">
        <v>147</v>
      </c>
      <c r="B24" s="22"/>
      <c r="C24" s="15">
        <v>20736429.629999999</v>
      </c>
      <c r="D24" s="15">
        <v>-1293714.55</v>
      </c>
      <c r="E24" s="15">
        <f t="shared" ref="E24" si="22">C24+D24</f>
        <v>19442715.079999998</v>
      </c>
      <c r="F24" s="15">
        <v>11335281.83</v>
      </c>
      <c r="G24" s="15">
        <v>11335281.83</v>
      </c>
      <c r="H24" s="15">
        <f t="shared" ref="H24" si="23">E24-F24</f>
        <v>8107433.2499999981</v>
      </c>
    </row>
    <row r="25" spans="1:8" x14ac:dyDescent="0.2">
      <c r="A25" s="4" t="s">
        <v>148</v>
      </c>
      <c r="B25" s="22"/>
      <c r="C25" s="15">
        <v>1795083.05</v>
      </c>
      <c r="D25" s="15">
        <v>-275046.03999999998</v>
      </c>
      <c r="E25" s="15">
        <f t="shared" ref="E25" si="24">C25+D25</f>
        <v>1520037.01</v>
      </c>
      <c r="F25" s="15">
        <v>785598.28</v>
      </c>
      <c r="G25" s="15">
        <v>785598.28</v>
      </c>
      <c r="H25" s="15">
        <f t="shared" ref="H25" si="25">E25-F25</f>
        <v>734438.73</v>
      </c>
    </row>
    <row r="26" spans="1:8" x14ac:dyDescent="0.2">
      <c r="A26" s="4" t="s">
        <v>149</v>
      </c>
      <c r="B26" s="22"/>
      <c r="C26" s="15">
        <v>463788.3</v>
      </c>
      <c r="D26" s="15">
        <v>602.69000000000005</v>
      </c>
      <c r="E26" s="15">
        <f t="shared" ref="E26" si="26">C26+D26</f>
        <v>464390.99</v>
      </c>
      <c r="F26" s="15">
        <v>206002.32</v>
      </c>
      <c r="G26" s="15">
        <v>206002.32</v>
      </c>
      <c r="H26" s="15">
        <f t="shared" ref="H26" si="27">E26-F26</f>
        <v>258388.66999999998</v>
      </c>
    </row>
    <row r="27" spans="1:8" x14ac:dyDescent="0.2">
      <c r="A27" s="4" t="s">
        <v>150</v>
      </c>
      <c r="B27" s="22"/>
      <c r="C27" s="15">
        <v>2517001.2200000002</v>
      </c>
      <c r="D27" s="15">
        <v>338323.33</v>
      </c>
      <c r="E27" s="15">
        <f t="shared" ref="E27" si="28">C27+D27</f>
        <v>2855324.5500000003</v>
      </c>
      <c r="F27" s="15">
        <v>1277893.21</v>
      </c>
      <c r="G27" s="15">
        <v>1277893.21</v>
      </c>
      <c r="H27" s="15">
        <f t="shared" ref="H27" si="29">E27-F27</f>
        <v>1577431.3400000003</v>
      </c>
    </row>
    <row r="28" spans="1:8" x14ac:dyDescent="0.2">
      <c r="A28" s="4" t="s">
        <v>151</v>
      </c>
      <c r="B28" s="22"/>
      <c r="C28" s="15">
        <v>2761885.79</v>
      </c>
      <c r="D28" s="15">
        <v>3509.75</v>
      </c>
      <c r="E28" s="15">
        <f t="shared" ref="E28" si="30">C28+D28</f>
        <v>2765395.54</v>
      </c>
      <c r="F28" s="15">
        <v>1209455.8999999999</v>
      </c>
      <c r="G28" s="15">
        <v>1209455.8999999999</v>
      </c>
      <c r="H28" s="15">
        <f t="shared" ref="H28" si="31">E28-F28</f>
        <v>1555939.6400000001</v>
      </c>
    </row>
    <row r="29" spans="1:8" x14ac:dyDescent="0.2">
      <c r="A29" s="4" t="s">
        <v>152</v>
      </c>
      <c r="B29" s="22"/>
      <c r="C29" s="15">
        <v>21872018.620000001</v>
      </c>
      <c r="D29" s="15">
        <v>9821.7900000000009</v>
      </c>
      <c r="E29" s="15">
        <f t="shared" ref="E29" si="32">C29+D29</f>
        <v>21881840.41</v>
      </c>
      <c r="F29" s="15">
        <v>7919323.1100000003</v>
      </c>
      <c r="G29" s="15">
        <v>7919323.1100000003</v>
      </c>
      <c r="H29" s="15">
        <f t="shared" ref="H29" si="33">E29-F29</f>
        <v>13962517.300000001</v>
      </c>
    </row>
    <row r="30" spans="1:8" x14ac:dyDescent="0.2">
      <c r="A30" s="4" t="s">
        <v>153</v>
      </c>
      <c r="B30" s="22"/>
      <c r="C30" s="15">
        <v>3046040.51</v>
      </c>
      <c r="D30" s="15">
        <v>0.02</v>
      </c>
      <c r="E30" s="15">
        <f t="shared" ref="E30" si="34">C30+D30</f>
        <v>3046040.53</v>
      </c>
      <c r="F30" s="15">
        <v>1478721.21</v>
      </c>
      <c r="G30" s="15">
        <v>1478721.21</v>
      </c>
      <c r="H30" s="15">
        <f t="shared" ref="H30" si="35">E30-F30</f>
        <v>1567319.3199999998</v>
      </c>
    </row>
    <row r="31" spans="1:8" x14ac:dyDescent="0.2">
      <c r="A31" s="4" t="s">
        <v>154</v>
      </c>
      <c r="B31" s="22"/>
      <c r="C31" s="15">
        <v>632491.18000000005</v>
      </c>
      <c r="D31" s="15">
        <v>-232152</v>
      </c>
      <c r="E31" s="15">
        <f t="shared" ref="E31" si="36">C31+D31</f>
        <v>400339.18000000005</v>
      </c>
      <c r="F31" s="15">
        <v>88797.1</v>
      </c>
      <c r="G31" s="15">
        <v>88797.1</v>
      </c>
      <c r="H31" s="15">
        <f t="shared" ref="H31" si="37">E31-F31</f>
        <v>311542.08000000007</v>
      </c>
    </row>
    <row r="32" spans="1:8" x14ac:dyDescent="0.2">
      <c r="A32" s="4" t="s">
        <v>155</v>
      </c>
      <c r="B32" s="22"/>
      <c r="C32" s="15">
        <v>2804980.17</v>
      </c>
      <c r="D32" s="15">
        <v>547.58000000000004</v>
      </c>
      <c r="E32" s="15">
        <f t="shared" ref="E32" si="38">C32+D32</f>
        <v>2805527.75</v>
      </c>
      <c r="F32" s="15">
        <v>922910.29</v>
      </c>
      <c r="G32" s="15">
        <v>922910.29</v>
      </c>
      <c r="H32" s="15">
        <f t="shared" ref="H32" si="39">E32-F32</f>
        <v>1882617.46</v>
      </c>
    </row>
    <row r="33" spans="1:8" x14ac:dyDescent="0.2">
      <c r="A33" s="4" t="s">
        <v>156</v>
      </c>
      <c r="B33" s="22"/>
      <c r="C33" s="15">
        <v>1292101.53</v>
      </c>
      <c r="D33" s="15">
        <v>-6151.46</v>
      </c>
      <c r="E33" s="15">
        <f t="shared" ref="E33" si="40">C33+D33</f>
        <v>1285950.07</v>
      </c>
      <c r="F33" s="15">
        <v>528458.44999999995</v>
      </c>
      <c r="G33" s="15">
        <v>528458.44999999995</v>
      </c>
      <c r="H33" s="15">
        <f t="shared" ref="H33" si="41">E33-F33</f>
        <v>757491.62000000011</v>
      </c>
    </row>
    <row r="34" spans="1:8" x14ac:dyDescent="0.2">
      <c r="A34" s="4" t="s">
        <v>157</v>
      </c>
      <c r="B34" s="22"/>
      <c r="C34" s="15">
        <v>11743919.390000001</v>
      </c>
      <c r="D34" s="15">
        <v>-747467.07</v>
      </c>
      <c r="E34" s="15">
        <f t="shared" ref="E34" si="42">C34+D34</f>
        <v>10996452.32</v>
      </c>
      <c r="F34" s="15">
        <v>4449687.8899999997</v>
      </c>
      <c r="G34" s="15">
        <v>4449687.8899999997</v>
      </c>
      <c r="H34" s="15">
        <f t="shared" ref="H34" si="43">E34-F34</f>
        <v>6546764.4300000006</v>
      </c>
    </row>
    <row r="35" spans="1:8" x14ac:dyDescent="0.2">
      <c r="A35" s="4" t="s">
        <v>158</v>
      </c>
      <c r="B35" s="22"/>
      <c r="C35" s="15">
        <v>1229348.6599999999</v>
      </c>
      <c r="D35" s="15">
        <v>2342385.91</v>
      </c>
      <c r="E35" s="15">
        <f t="shared" ref="E35" si="44">C35+D35</f>
        <v>3571734.5700000003</v>
      </c>
      <c r="F35" s="15">
        <v>1961103.91</v>
      </c>
      <c r="G35" s="15">
        <v>1961103.91</v>
      </c>
      <c r="H35" s="15">
        <f t="shared" ref="H35" si="45">E35-F35</f>
        <v>1610630.6600000004</v>
      </c>
    </row>
    <row r="36" spans="1:8" x14ac:dyDescent="0.2">
      <c r="A36" s="4" t="s">
        <v>159</v>
      </c>
      <c r="B36" s="22"/>
      <c r="C36" s="15">
        <v>1368623.81</v>
      </c>
      <c r="D36" s="15">
        <v>198823.38</v>
      </c>
      <c r="E36" s="15">
        <f t="shared" ref="E36" si="46">C36+D36</f>
        <v>1567447.19</v>
      </c>
      <c r="F36" s="15">
        <v>898815.6</v>
      </c>
      <c r="G36" s="15">
        <v>898815.6</v>
      </c>
      <c r="H36" s="15">
        <f t="shared" ref="H36" si="47">E36-F36</f>
        <v>668631.59</v>
      </c>
    </row>
    <row r="37" spans="1:8" x14ac:dyDescent="0.2">
      <c r="A37" s="4" t="s">
        <v>160</v>
      </c>
      <c r="B37" s="22"/>
      <c r="C37" s="15">
        <v>3590375.82</v>
      </c>
      <c r="D37" s="15">
        <v>-123635.88</v>
      </c>
      <c r="E37" s="15">
        <f t="shared" ref="E37" si="48">C37+D37</f>
        <v>3466739.94</v>
      </c>
      <c r="F37" s="15">
        <v>1397315.58</v>
      </c>
      <c r="G37" s="15">
        <v>1397315.58</v>
      </c>
      <c r="H37" s="15">
        <f t="shared" ref="H37" si="49">E37-F37</f>
        <v>2069424.3599999999</v>
      </c>
    </row>
    <row r="38" spans="1:8" x14ac:dyDescent="0.2">
      <c r="A38" s="4" t="s">
        <v>161</v>
      </c>
      <c r="B38" s="22"/>
      <c r="C38" s="15">
        <v>4995188.75</v>
      </c>
      <c r="D38" s="15">
        <v>-556845.14</v>
      </c>
      <c r="E38" s="15">
        <f t="shared" ref="E38" si="50">C38+D38</f>
        <v>4438343.6100000003</v>
      </c>
      <c r="F38" s="15">
        <v>1983532.67</v>
      </c>
      <c r="G38" s="15">
        <v>1983532.67</v>
      </c>
      <c r="H38" s="15">
        <f t="shared" ref="H38" si="51">E38-F38</f>
        <v>2454810.9400000004</v>
      </c>
    </row>
    <row r="39" spans="1:8" x14ac:dyDescent="0.2">
      <c r="A39" s="4" t="s">
        <v>162</v>
      </c>
      <c r="B39" s="22"/>
      <c r="C39" s="15">
        <v>317792.12</v>
      </c>
      <c r="D39" s="15">
        <v>415300</v>
      </c>
      <c r="E39" s="15">
        <f t="shared" ref="E39" si="52">C39+D39</f>
        <v>733092.12</v>
      </c>
      <c r="F39" s="15">
        <v>563545.06000000006</v>
      </c>
      <c r="G39" s="15">
        <v>563545.06000000006</v>
      </c>
      <c r="H39" s="15">
        <f t="shared" ref="H39" si="53">E39-F39</f>
        <v>169547.05999999994</v>
      </c>
    </row>
    <row r="40" spans="1:8" x14ac:dyDescent="0.2">
      <c r="A40" s="4" t="s">
        <v>163</v>
      </c>
      <c r="B40" s="22"/>
      <c r="C40" s="15">
        <v>829171.97</v>
      </c>
      <c r="D40" s="15">
        <v>600000.04</v>
      </c>
      <c r="E40" s="15">
        <f t="shared" ref="E40" si="54">C40+D40</f>
        <v>1429172.01</v>
      </c>
      <c r="F40" s="15">
        <v>910774.64</v>
      </c>
      <c r="G40" s="15">
        <v>910774.64</v>
      </c>
      <c r="H40" s="15">
        <f t="shared" ref="H40" si="55">E40-F40</f>
        <v>518397.37</v>
      </c>
    </row>
    <row r="41" spans="1:8" x14ac:dyDescent="0.2">
      <c r="A41" s="4" t="s">
        <v>164</v>
      </c>
      <c r="B41" s="22"/>
      <c r="C41" s="15">
        <v>211682.4</v>
      </c>
      <c r="D41" s="15">
        <v>638.1</v>
      </c>
      <c r="E41" s="15">
        <f t="shared" ref="E41" si="56">C41+D41</f>
        <v>212320.5</v>
      </c>
      <c r="F41" s="15">
        <v>83674.8</v>
      </c>
      <c r="G41" s="15">
        <v>83674.8</v>
      </c>
      <c r="H41" s="15">
        <f t="shared" ref="H41" si="57">E41-F41</f>
        <v>128645.7</v>
      </c>
    </row>
    <row r="42" spans="1:8" x14ac:dyDescent="0.2">
      <c r="A42" s="4" t="s">
        <v>165</v>
      </c>
      <c r="B42" s="22"/>
      <c r="C42" s="15">
        <v>42116326.140000001</v>
      </c>
      <c r="D42" s="15">
        <v>82806361.709999993</v>
      </c>
      <c r="E42" s="15">
        <f t="shared" ref="E42" si="58">C42+D42</f>
        <v>124922687.84999999</v>
      </c>
      <c r="F42" s="15">
        <v>57404683.75</v>
      </c>
      <c r="G42" s="15">
        <v>57404683.75</v>
      </c>
      <c r="H42" s="15">
        <f t="shared" ref="H42" si="59">E42-F42</f>
        <v>67518004.099999994</v>
      </c>
    </row>
    <row r="43" spans="1:8" x14ac:dyDescent="0.2">
      <c r="A43" s="4" t="s">
        <v>166</v>
      </c>
      <c r="B43" s="22"/>
      <c r="C43" s="15">
        <v>2133714.56</v>
      </c>
      <c r="D43" s="15">
        <v>606.87</v>
      </c>
      <c r="E43" s="15">
        <f t="shared" ref="E43" si="60">C43+D43</f>
        <v>2134321.4300000002</v>
      </c>
      <c r="F43" s="15">
        <v>900680.06</v>
      </c>
      <c r="G43" s="15">
        <v>900680.06</v>
      </c>
      <c r="H43" s="15">
        <f t="shared" ref="H43" si="61">E43-F43</f>
        <v>1233641.3700000001</v>
      </c>
    </row>
    <row r="44" spans="1:8" x14ac:dyDescent="0.2">
      <c r="A44" s="4" t="s">
        <v>167</v>
      </c>
      <c r="B44" s="22"/>
      <c r="C44" s="15">
        <v>1656679.23</v>
      </c>
      <c r="D44" s="15">
        <v>1040497.96</v>
      </c>
      <c r="E44" s="15">
        <f t="shared" ref="E44" si="62">C44+D44</f>
        <v>2697177.19</v>
      </c>
      <c r="F44" s="15">
        <v>1348798.47</v>
      </c>
      <c r="G44" s="15">
        <v>1348798.47</v>
      </c>
      <c r="H44" s="15">
        <f t="shared" ref="H44" si="63">E44-F44</f>
        <v>1348378.72</v>
      </c>
    </row>
    <row r="45" spans="1:8" x14ac:dyDescent="0.2">
      <c r="A45" s="4" t="s">
        <v>168</v>
      </c>
      <c r="B45" s="22"/>
      <c r="C45" s="15">
        <v>325996.24</v>
      </c>
      <c r="D45" s="15">
        <v>1060</v>
      </c>
      <c r="E45" s="15">
        <f t="shared" ref="E45" si="64">C45+D45</f>
        <v>327056.24</v>
      </c>
      <c r="F45" s="15">
        <v>116601.88</v>
      </c>
      <c r="G45" s="15">
        <v>116601.88</v>
      </c>
      <c r="H45" s="15">
        <f t="shared" ref="H45" si="65">E45-F45</f>
        <v>210454.36</v>
      </c>
    </row>
    <row r="46" spans="1:8" x14ac:dyDescent="0.2">
      <c r="A46" s="4" t="s">
        <v>169</v>
      </c>
      <c r="B46" s="22"/>
      <c r="C46" s="15">
        <v>328046.05</v>
      </c>
      <c r="D46" s="15">
        <v>0</v>
      </c>
      <c r="E46" s="15">
        <f t="shared" ref="E46" si="66">C46+D46</f>
        <v>328046.05</v>
      </c>
      <c r="F46" s="15">
        <v>135000.12</v>
      </c>
      <c r="G46" s="15">
        <v>135000.12</v>
      </c>
      <c r="H46" s="15">
        <f t="shared" ref="H46" si="67">E46-F46</f>
        <v>193045.93</v>
      </c>
    </row>
    <row r="47" spans="1:8" x14ac:dyDescent="0.2">
      <c r="A47" s="4" t="s">
        <v>170</v>
      </c>
      <c r="B47" s="22"/>
      <c r="C47" s="15">
        <v>1000952.11</v>
      </c>
      <c r="D47" s="15">
        <v>150</v>
      </c>
      <c r="E47" s="15">
        <f t="shared" ref="E47" si="68">C47+D47</f>
        <v>1001102.11</v>
      </c>
      <c r="F47" s="15">
        <v>315145.78999999998</v>
      </c>
      <c r="G47" s="15">
        <v>315145.78999999998</v>
      </c>
      <c r="H47" s="15">
        <f t="shared" ref="H47" si="69">E47-F47</f>
        <v>685956.32000000007</v>
      </c>
    </row>
    <row r="48" spans="1:8" x14ac:dyDescent="0.2">
      <c r="A48" s="4" t="s">
        <v>171</v>
      </c>
      <c r="B48" s="22"/>
      <c r="C48" s="15">
        <v>495929.8</v>
      </c>
      <c r="D48" s="15">
        <v>0</v>
      </c>
      <c r="E48" s="15">
        <f t="shared" ref="E48" si="70">C48+D48</f>
        <v>495929.8</v>
      </c>
      <c r="F48" s="15">
        <v>209463.72</v>
      </c>
      <c r="G48" s="15">
        <v>209463.72</v>
      </c>
      <c r="H48" s="15">
        <f t="shared" ref="H48" si="71">E48-F48</f>
        <v>286466.07999999996</v>
      </c>
    </row>
    <row r="49" spans="1:8" x14ac:dyDescent="0.2">
      <c r="A49" s="4" t="s">
        <v>172</v>
      </c>
      <c r="B49" s="22"/>
      <c r="C49" s="15">
        <v>1308602.3</v>
      </c>
      <c r="D49" s="15">
        <v>-243080.87</v>
      </c>
      <c r="E49" s="15">
        <f t="shared" ref="E49" si="72">C49+D49</f>
        <v>1065521.4300000002</v>
      </c>
      <c r="F49" s="15">
        <v>352402.64</v>
      </c>
      <c r="G49" s="15">
        <v>352402.64</v>
      </c>
      <c r="H49" s="15">
        <f t="shared" ref="H49" si="73">E49-F49</f>
        <v>713118.79000000015</v>
      </c>
    </row>
    <row r="50" spans="1:8" x14ac:dyDescent="0.2">
      <c r="A50" s="4" t="s">
        <v>173</v>
      </c>
      <c r="B50" s="22"/>
      <c r="C50" s="15">
        <v>2699090.24</v>
      </c>
      <c r="D50" s="15">
        <v>10781.29</v>
      </c>
      <c r="E50" s="15">
        <f t="shared" ref="E50" si="74">C50+D50</f>
        <v>2709871.5300000003</v>
      </c>
      <c r="F50" s="15">
        <v>1202240.43</v>
      </c>
      <c r="G50" s="15">
        <v>1202240.43</v>
      </c>
      <c r="H50" s="15">
        <f t="shared" ref="H50" si="75">E50-F50</f>
        <v>1507631.1000000003</v>
      </c>
    </row>
    <row r="51" spans="1:8" x14ac:dyDescent="0.2">
      <c r="A51" s="4" t="s">
        <v>174</v>
      </c>
      <c r="B51" s="22"/>
      <c r="C51" s="15">
        <v>1844066.62</v>
      </c>
      <c r="D51" s="15">
        <v>57086.14</v>
      </c>
      <c r="E51" s="15">
        <f t="shared" ref="E51" si="76">C51+D51</f>
        <v>1901152.76</v>
      </c>
      <c r="F51" s="15">
        <v>722786.92</v>
      </c>
      <c r="G51" s="15">
        <v>722786.92</v>
      </c>
      <c r="H51" s="15">
        <f t="shared" ref="H51" si="77">E51-F51</f>
        <v>1178365.8399999999</v>
      </c>
    </row>
    <row r="52" spans="1:8" x14ac:dyDescent="0.2">
      <c r="A52" s="4"/>
      <c r="B52" s="22"/>
      <c r="C52" s="15"/>
      <c r="D52" s="15"/>
      <c r="E52" s="15"/>
      <c r="F52" s="15"/>
      <c r="G52" s="15"/>
      <c r="H52" s="15"/>
    </row>
    <row r="53" spans="1:8" x14ac:dyDescent="0.2">
      <c r="A53" s="4"/>
      <c r="B53" s="25"/>
      <c r="C53" s="16"/>
      <c r="D53" s="16"/>
      <c r="E53" s="16"/>
      <c r="F53" s="16"/>
      <c r="G53" s="16"/>
      <c r="H53" s="16"/>
    </row>
    <row r="54" spans="1:8" x14ac:dyDescent="0.2">
      <c r="A54" s="26"/>
      <c r="B54" s="47" t="s">
        <v>53</v>
      </c>
      <c r="C54" s="23">
        <f t="shared" ref="C54:H54" si="78">SUM(C7:C53)</f>
        <v>196192841.26000008</v>
      </c>
      <c r="D54" s="23">
        <f t="shared" si="78"/>
        <v>96272674.679999992</v>
      </c>
      <c r="E54" s="23">
        <f t="shared" si="78"/>
        <v>292465515.94</v>
      </c>
      <c r="F54" s="23">
        <f t="shared" si="78"/>
        <v>145012946.33999997</v>
      </c>
      <c r="G54" s="23">
        <f t="shared" si="78"/>
        <v>145012946.33999997</v>
      </c>
      <c r="H54" s="23">
        <f t="shared" si="78"/>
        <v>147452569.59999999</v>
      </c>
    </row>
    <row r="57" spans="1:8" ht="45" customHeight="1" x14ac:dyDescent="0.2">
      <c r="A57" s="52" t="s">
        <v>176</v>
      </c>
      <c r="B57" s="53"/>
      <c r="C57" s="53"/>
      <c r="D57" s="53"/>
      <c r="E57" s="53"/>
      <c r="F57" s="53"/>
      <c r="G57" s="53"/>
      <c r="H57" s="54"/>
    </row>
    <row r="59" spans="1:8" x14ac:dyDescent="0.2">
      <c r="A59" s="57" t="s">
        <v>54</v>
      </c>
      <c r="B59" s="58"/>
      <c r="C59" s="52" t="s">
        <v>60</v>
      </c>
      <c r="D59" s="53"/>
      <c r="E59" s="53"/>
      <c r="F59" s="53"/>
      <c r="G59" s="54"/>
      <c r="H59" s="55" t="s">
        <v>59</v>
      </c>
    </row>
    <row r="60" spans="1:8" ht="22.5" x14ac:dyDescent="0.2">
      <c r="A60" s="59"/>
      <c r="B60" s="60"/>
      <c r="C60" s="9" t="s">
        <v>55</v>
      </c>
      <c r="D60" s="9" t="s">
        <v>125</v>
      </c>
      <c r="E60" s="9" t="s">
        <v>56</v>
      </c>
      <c r="F60" s="9" t="s">
        <v>57</v>
      </c>
      <c r="G60" s="9" t="s">
        <v>58</v>
      </c>
      <c r="H60" s="56"/>
    </row>
    <row r="61" spans="1:8" x14ac:dyDescent="0.2">
      <c r="A61" s="61"/>
      <c r="B61" s="62"/>
      <c r="C61" s="10">
        <v>1</v>
      </c>
      <c r="D61" s="10">
        <v>2</v>
      </c>
      <c r="E61" s="10" t="s">
        <v>126</v>
      </c>
      <c r="F61" s="10">
        <v>4</v>
      </c>
      <c r="G61" s="10">
        <v>5</v>
      </c>
      <c r="H61" s="10" t="s">
        <v>127</v>
      </c>
    </row>
    <row r="62" spans="1:8" x14ac:dyDescent="0.2">
      <c r="A62" s="28"/>
      <c r="B62" s="29"/>
      <c r="C62" s="33"/>
      <c r="D62" s="33"/>
      <c r="E62" s="33"/>
      <c r="F62" s="33"/>
      <c r="G62" s="33"/>
      <c r="H62" s="33"/>
    </row>
    <row r="63" spans="1:8" x14ac:dyDescent="0.2">
      <c r="A63" s="4" t="s">
        <v>8</v>
      </c>
      <c r="B63" s="2"/>
      <c r="C63" s="34">
        <v>0</v>
      </c>
      <c r="D63" s="34">
        <v>0</v>
      </c>
      <c r="E63" s="34">
        <f>C63+D63</f>
        <v>0</v>
      </c>
      <c r="F63" s="34">
        <v>0</v>
      </c>
      <c r="G63" s="34">
        <v>0</v>
      </c>
      <c r="H63" s="34">
        <f>E63-F63</f>
        <v>0</v>
      </c>
    </row>
    <row r="64" spans="1:8" x14ac:dyDescent="0.2">
      <c r="A64" s="4" t="s">
        <v>9</v>
      </c>
      <c r="B64" s="2"/>
      <c r="C64" s="34">
        <v>0</v>
      </c>
      <c r="D64" s="34">
        <v>0</v>
      </c>
      <c r="E64" s="34">
        <f t="shared" ref="E64:E66" si="79">C64+D64</f>
        <v>0</v>
      </c>
      <c r="F64" s="34">
        <v>0</v>
      </c>
      <c r="G64" s="34">
        <v>0</v>
      </c>
      <c r="H64" s="34">
        <f t="shared" ref="H64:H66" si="80">E64-F64</f>
        <v>0</v>
      </c>
    </row>
    <row r="65" spans="1:8" x14ac:dyDescent="0.2">
      <c r="A65" s="4" t="s">
        <v>10</v>
      </c>
      <c r="B65" s="2"/>
      <c r="C65" s="34">
        <v>0</v>
      </c>
      <c r="D65" s="34">
        <v>0</v>
      </c>
      <c r="E65" s="34">
        <f t="shared" si="79"/>
        <v>0</v>
      </c>
      <c r="F65" s="34">
        <v>0</v>
      </c>
      <c r="G65" s="34">
        <v>0</v>
      </c>
      <c r="H65" s="34">
        <f t="shared" si="80"/>
        <v>0</v>
      </c>
    </row>
    <row r="66" spans="1:8" x14ac:dyDescent="0.2">
      <c r="A66" s="4" t="s">
        <v>11</v>
      </c>
      <c r="B66" s="2"/>
      <c r="C66" s="34">
        <v>0</v>
      </c>
      <c r="D66" s="34">
        <v>0</v>
      </c>
      <c r="E66" s="34">
        <f t="shared" si="79"/>
        <v>0</v>
      </c>
      <c r="F66" s="34">
        <v>0</v>
      </c>
      <c r="G66" s="34">
        <v>0</v>
      </c>
      <c r="H66" s="34">
        <f t="shared" si="80"/>
        <v>0</v>
      </c>
    </row>
    <row r="67" spans="1:8" x14ac:dyDescent="0.2">
      <c r="A67" s="4"/>
      <c r="B67" s="2"/>
      <c r="C67" s="35"/>
      <c r="D67" s="35"/>
      <c r="E67" s="35"/>
      <c r="F67" s="35"/>
      <c r="G67" s="35"/>
      <c r="H67" s="35"/>
    </row>
    <row r="68" spans="1:8" x14ac:dyDescent="0.2">
      <c r="A68" s="26"/>
      <c r="B68" s="47" t="s">
        <v>53</v>
      </c>
      <c r="C68" s="23">
        <f>SUM(C63:C67)</f>
        <v>0</v>
      </c>
      <c r="D68" s="23">
        <f>SUM(D63:D67)</f>
        <v>0</v>
      </c>
      <c r="E68" s="23">
        <f>SUM(E63:E66)</f>
        <v>0</v>
      </c>
      <c r="F68" s="23">
        <f>SUM(F63:F66)</f>
        <v>0</v>
      </c>
      <c r="G68" s="23">
        <f>SUM(G63:G66)</f>
        <v>0</v>
      </c>
      <c r="H68" s="23">
        <f>SUM(H63:H66)</f>
        <v>0</v>
      </c>
    </row>
    <row r="71" spans="1:8" ht="45" customHeight="1" x14ac:dyDescent="0.2">
      <c r="A71" s="52" t="s">
        <v>177</v>
      </c>
      <c r="B71" s="53"/>
      <c r="C71" s="53"/>
      <c r="D71" s="53"/>
      <c r="E71" s="53"/>
      <c r="F71" s="53"/>
      <c r="G71" s="53"/>
      <c r="H71" s="54"/>
    </row>
    <row r="72" spans="1:8" x14ac:dyDescent="0.2">
      <c r="A72" s="57" t="s">
        <v>54</v>
      </c>
      <c r="B72" s="58"/>
      <c r="C72" s="52" t="s">
        <v>60</v>
      </c>
      <c r="D72" s="53"/>
      <c r="E72" s="53"/>
      <c r="F72" s="53"/>
      <c r="G72" s="54"/>
      <c r="H72" s="55" t="s">
        <v>59</v>
      </c>
    </row>
    <row r="73" spans="1:8" ht="22.5" x14ac:dyDescent="0.2">
      <c r="A73" s="59"/>
      <c r="B73" s="60"/>
      <c r="C73" s="9" t="s">
        <v>55</v>
      </c>
      <c r="D73" s="9" t="s">
        <v>125</v>
      </c>
      <c r="E73" s="9" t="s">
        <v>56</v>
      </c>
      <c r="F73" s="9" t="s">
        <v>57</v>
      </c>
      <c r="G73" s="9" t="s">
        <v>58</v>
      </c>
      <c r="H73" s="56"/>
    </row>
    <row r="74" spans="1:8" x14ac:dyDescent="0.2">
      <c r="A74" s="61"/>
      <c r="B74" s="62"/>
      <c r="C74" s="10">
        <v>1</v>
      </c>
      <c r="D74" s="10">
        <v>2</v>
      </c>
      <c r="E74" s="10" t="s">
        <v>126</v>
      </c>
      <c r="F74" s="10">
        <v>4</v>
      </c>
      <c r="G74" s="10">
        <v>5</v>
      </c>
      <c r="H74" s="10" t="s">
        <v>127</v>
      </c>
    </row>
    <row r="75" spans="1:8" x14ac:dyDescent="0.2">
      <c r="A75" s="28"/>
      <c r="B75" s="29"/>
      <c r="C75" s="33"/>
      <c r="D75" s="33"/>
      <c r="E75" s="33"/>
      <c r="F75" s="33"/>
      <c r="G75" s="33"/>
      <c r="H75" s="33"/>
    </row>
    <row r="76" spans="1:8" ht="22.5" x14ac:dyDescent="0.2">
      <c r="A76" s="4"/>
      <c r="B76" s="31" t="s">
        <v>13</v>
      </c>
      <c r="C76" s="34">
        <v>0</v>
      </c>
      <c r="D76" s="34">
        <v>0</v>
      </c>
      <c r="E76" s="34">
        <f>C76+D76</f>
        <v>0</v>
      </c>
      <c r="F76" s="34">
        <v>0</v>
      </c>
      <c r="G76" s="34">
        <v>0</v>
      </c>
      <c r="H76" s="34">
        <f>E76-F76</f>
        <v>0</v>
      </c>
    </row>
    <row r="77" spans="1:8" x14ac:dyDescent="0.2">
      <c r="A77" s="4"/>
      <c r="B77" s="31"/>
      <c r="C77" s="34"/>
      <c r="D77" s="34"/>
      <c r="E77" s="34"/>
      <c r="F77" s="34"/>
      <c r="G77" s="34"/>
      <c r="H77" s="34"/>
    </row>
    <row r="78" spans="1:8" x14ac:dyDescent="0.2">
      <c r="A78" s="4"/>
      <c r="B78" s="31" t="s">
        <v>12</v>
      </c>
      <c r="C78" s="34">
        <v>0</v>
      </c>
      <c r="D78" s="34">
        <v>0</v>
      </c>
      <c r="E78" s="34">
        <f>C78+D78</f>
        <v>0</v>
      </c>
      <c r="F78" s="34">
        <v>0</v>
      </c>
      <c r="G78" s="34">
        <v>0</v>
      </c>
      <c r="H78" s="34">
        <f>E78-F78</f>
        <v>0</v>
      </c>
    </row>
    <row r="79" spans="1:8" x14ac:dyDescent="0.2">
      <c r="A79" s="4"/>
      <c r="B79" s="31"/>
      <c r="C79" s="34"/>
      <c r="D79" s="34"/>
      <c r="E79" s="34"/>
      <c r="F79" s="34"/>
      <c r="G79" s="34"/>
      <c r="H79" s="34"/>
    </row>
    <row r="80" spans="1:8" ht="22.5" x14ac:dyDescent="0.2">
      <c r="A80" s="4"/>
      <c r="B80" s="31" t="s">
        <v>14</v>
      </c>
      <c r="C80" s="34">
        <v>0</v>
      </c>
      <c r="D80" s="34">
        <v>0</v>
      </c>
      <c r="E80" s="34">
        <f>C80+D80</f>
        <v>0</v>
      </c>
      <c r="F80" s="34">
        <v>0</v>
      </c>
      <c r="G80" s="34">
        <v>0</v>
      </c>
      <c r="H80" s="34">
        <f>E80-F80</f>
        <v>0</v>
      </c>
    </row>
    <row r="81" spans="1:8" x14ac:dyDescent="0.2">
      <c r="A81" s="4"/>
      <c r="B81" s="31"/>
      <c r="C81" s="34"/>
      <c r="D81" s="34"/>
      <c r="E81" s="34"/>
      <c r="F81" s="34"/>
      <c r="G81" s="34"/>
      <c r="H81" s="34"/>
    </row>
    <row r="82" spans="1:8" ht="22.5" x14ac:dyDescent="0.2">
      <c r="A82" s="4"/>
      <c r="B82" s="31" t="s">
        <v>26</v>
      </c>
      <c r="C82" s="34">
        <v>0</v>
      </c>
      <c r="D82" s="34">
        <v>0</v>
      </c>
      <c r="E82" s="34">
        <f>C82+D82</f>
        <v>0</v>
      </c>
      <c r="F82" s="34">
        <v>0</v>
      </c>
      <c r="G82" s="34">
        <v>0</v>
      </c>
      <c r="H82" s="34">
        <f>E82-F82</f>
        <v>0</v>
      </c>
    </row>
    <row r="83" spans="1:8" x14ac:dyDescent="0.2">
      <c r="A83" s="4"/>
      <c r="B83" s="31"/>
      <c r="C83" s="34"/>
      <c r="D83" s="34"/>
      <c r="E83" s="34"/>
      <c r="F83" s="34"/>
      <c r="G83" s="34"/>
      <c r="H83" s="34"/>
    </row>
    <row r="84" spans="1:8" ht="22.5" x14ac:dyDescent="0.2">
      <c r="A84" s="4"/>
      <c r="B84" s="31" t="s">
        <v>27</v>
      </c>
      <c r="C84" s="34">
        <v>0</v>
      </c>
      <c r="D84" s="34">
        <v>0</v>
      </c>
      <c r="E84" s="34">
        <f>C84+D84</f>
        <v>0</v>
      </c>
      <c r="F84" s="34">
        <v>0</v>
      </c>
      <c r="G84" s="34">
        <v>0</v>
      </c>
      <c r="H84" s="34">
        <f>E84-F84</f>
        <v>0</v>
      </c>
    </row>
    <row r="85" spans="1:8" x14ac:dyDescent="0.2">
      <c r="A85" s="4"/>
      <c r="B85" s="31"/>
      <c r="C85" s="34"/>
      <c r="D85" s="34"/>
      <c r="E85" s="34"/>
      <c r="F85" s="34"/>
      <c r="G85" s="34"/>
      <c r="H85" s="34"/>
    </row>
    <row r="86" spans="1:8" ht="22.5" x14ac:dyDescent="0.2">
      <c r="A86" s="4"/>
      <c r="B86" s="31" t="s">
        <v>34</v>
      </c>
      <c r="C86" s="34">
        <v>0</v>
      </c>
      <c r="D86" s="34">
        <v>0</v>
      </c>
      <c r="E86" s="34">
        <f>C86+D86</f>
        <v>0</v>
      </c>
      <c r="F86" s="34">
        <v>0</v>
      </c>
      <c r="G86" s="34">
        <v>0</v>
      </c>
      <c r="H86" s="34">
        <f>E86-F86</f>
        <v>0</v>
      </c>
    </row>
    <row r="87" spans="1:8" x14ac:dyDescent="0.2">
      <c r="A87" s="4"/>
      <c r="B87" s="31"/>
      <c r="C87" s="34"/>
      <c r="D87" s="34"/>
      <c r="E87" s="34"/>
      <c r="F87" s="34"/>
      <c r="G87" s="34"/>
      <c r="H87" s="34"/>
    </row>
    <row r="88" spans="1:8" x14ac:dyDescent="0.2">
      <c r="A88" s="4"/>
      <c r="B88" s="31" t="s">
        <v>15</v>
      </c>
      <c r="C88" s="34">
        <v>0</v>
      </c>
      <c r="D88" s="34">
        <v>0</v>
      </c>
      <c r="E88" s="34">
        <f>C88+D88</f>
        <v>0</v>
      </c>
      <c r="F88" s="34">
        <v>0</v>
      </c>
      <c r="G88" s="34">
        <v>0</v>
      </c>
      <c r="H88" s="34">
        <f>E88-F88</f>
        <v>0</v>
      </c>
    </row>
    <row r="89" spans="1:8" x14ac:dyDescent="0.2">
      <c r="A89" s="30"/>
      <c r="B89" s="32"/>
      <c r="C89" s="35"/>
      <c r="D89" s="35"/>
      <c r="E89" s="35"/>
      <c r="F89" s="35"/>
      <c r="G89" s="35"/>
      <c r="H89" s="35"/>
    </row>
    <row r="90" spans="1:8" x14ac:dyDescent="0.2">
      <c r="A90" s="26"/>
      <c r="B90" s="47" t="s">
        <v>53</v>
      </c>
      <c r="C90" s="23">
        <f t="shared" ref="C90:H90" si="81">SUM(C76:C88)</f>
        <v>0</v>
      </c>
      <c r="D90" s="23">
        <f t="shared" si="81"/>
        <v>0</v>
      </c>
      <c r="E90" s="23">
        <f t="shared" si="81"/>
        <v>0</v>
      </c>
      <c r="F90" s="23">
        <f t="shared" si="81"/>
        <v>0</v>
      </c>
      <c r="G90" s="23">
        <f t="shared" si="81"/>
        <v>0</v>
      </c>
      <c r="H90" s="23">
        <f t="shared" si="81"/>
        <v>0</v>
      </c>
    </row>
  </sheetData>
  <sheetProtection formatCells="0" formatColumns="0" formatRows="0" insertRows="0" deleteRows="0" autoFilter="0"/>
  <mergeCells count="12">
    <mergeCell ref="A71:H71"/>
    <mergeCell ref="A72:B74"/>
    <mergeCell ref="C72:G72"/>
    <mergeCell ref="H72:H73"/>
    <mergeCell ref="C59:G59"/>
    <mergeCell ref="H59:H60"/>
    <mergeCell ref="A1:H1"/>
    <mergeCell ref="A3:B5"/>
    <mergeCell ref="A57:H57"/>
    <mergeCell ref="A59:B61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178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92062276.609999999</v>
      </c>
      <c r="D6" s="15">
        <f t="shared" si="0"/>
        <v>2780748.8</v>
      </c>
      <c r="E6" s="15">
        <f t="shared" si="0"/>
        <v>94843025.409999996</v>
      </c>
      <c r="F6" s="15">
        <f t="shared" si="0"/>
        <v>46454562.870000005</v>
      </c>
      <c r="G6" s="15">
        <f t="shared" si="0"/>
        <v>46454562.870000005</v>
      </c>
      <c r="H6" s="15">
        <f t="shared" si="0"/>
        <v>48388462.539999992</v>
      </c>
    </row>
    <row r="7" spans="1:8" x14ac:dyDescent="0.2">
      <c r="A7" s="38"/>
      <c r="B7" s="42" t="s">
        <v>42</v>
      </c>
      <c r="C7" s="15">
        <v>7322414.46</v>
      </c>
      <c r="D7" s="15">
        <v>1188574.8799999999</v>
      </c>
      <c r="E7" s="15">
        <f>C7+D7</f>
        <v>8510989.3399999999</v>
      </c>
      <c r="F7" s="15">
        <v>3984005.1</v>
      </c>
      <c r="G7" s="15">
        <v>3984005.1</v>
      </c>
      <c r="H7" s="15">
        <f>E7-F7</f>
        <v>4526984.24</v>
      </c>
    </row>
    <row r="8" spans="1:8" x14ac:dyDescent="0.2">
      <c r="A8" s="38"/>
      <c r="B8" s="42" t="s">
        <v>17</v>
      </c>
      <c r="C8" s="15">
        <v>356429.81</v>
      </c>
      <c r="D8" s="15">
        <v>0</v>
      </c>
      <c r="E8" s="15">
        <f t="shared" ref="E8:E14" si="1">C8+D8</f>
        <v>356429.81</v>
      </c>
      <c r="F8" s="15">
        <v>158259.12</v>
      </c>
      <c r="G8" s="15">
        <v>158259.12</v>
      </c>
      <c r="H8" s="15">
        <f t="shared" ref="H8:H14" si="2">E8-F8</f>
        <v>198170.69</v>
      </c>
    </row>
    <row r="9" spans="1:8" x14ac:dyDescent="0.2">
      <c r="A9" s="38"/>
      <c r="B9" s="42" t="s">
        <v>43</v>
      </c>
      <c r="C9" s="15">
        <v>10141950.5</v>
      </c>
      <c r="D9" s="15">
        <v>1078321.3400000001</v>
      </c>
      <c r="E9" s="15">
        <f t="shared" si="1"/>
        <v>11220271.84</v>
      </c>
      <c r="F9" s="15">
        <v>5483969.6200000001</v>
      </c>
      <c r="G9" s="15">
        <v>5483969.6200000001</v>
      </c>
      <c r="H9" s="15">
        <f t="shared" si="2"/>
        <v>5736302.2199999997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20699153.780000001</v>
      </c>
      <c r="D11" s="15">
        <v>-132617.17000000001</v>
      </c>
      <c r="E11" s="15">
        <f t="shared" si="1"/>
        <v>20566536.609999999</v>
      </c>
      <c r="F11" s="15">
        <v>11892356.960000001</v>
      </c>
      <c r="G11" s="15">
        <v>11892356.960000001</v>
      </c>
      <c r="H11" s="15">
        <f t="shared" si="2"/>
        <v>8674179.6499999985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28355530.48</v>
      </c>
      <c r="D13" s="15">
        <v>-221782.61</v>
      </c>
      <c r="E13" s="15">
        <f t="shared" si="1"/>
        <v>28133747.870000001</v>
      </c>
      <c r="F13" s="15">
        <v>10409751.710000001</v>
      </c>
      <c r="G13" s="15">
        <v>10409751.710000001</v>
      </c>
      <c r="H13" s="15">
        <f t="shared" si="2"/>
        <v>17723996.16</v>
      </c>
    </row>
    <row r="14" spans="1:8" x14ac:dyDescent="0.2">
      <c r="A14" s="38"/>
      <c r="B14" s="42" t="s">
        <v>19</v>
      </c>
      <c r="C14" s="15">
        <v>25186797.579999998</v>
      </c>
      <c r="D14" s="15">
        <v>868252.36</v>
      </c>
      <c r="E14" s="15">
        <f t="shared" si="1"/>
        <v>26055049.939999998</v>
      </c>
      <c r="F14" s="15">
        <v>14526220.359999999</v>
      </c>
      <c r="G14" s="15">
        <v>14526220.359999999</v>
      </c>
      <c r="H14" s="15">
        <f t="shared" si="2"/>
        <v>11528829.579999998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87840355.159999996</v>
      </c>
      <c r="D16" s="15">
        <f t="shared" si="3"/>
        <v>89381802.579999998</v>
      </c>
      <c r="E16" s="15">
        <f t="shared" si="3"/>
        <v>177222157.74000001</v>
      </c>
      <c r="F16" s="15">
        <f t="shared" si="3"/>
        <v>89691461.649999991</v>
      </c>
      <c r="G16" s="15">
        <f t="shared" si="3"/>
        <v>89691461.649999991</v>
      </c>
      <c r="H16" s="15">
        <f t="shared" si="3"/>
        <v>87530696.090000004</v>
      </c>
    </row>
    <row r="17" spans="1:8" x14ac:dyDescent="0.2">
      <c r="A17" s="38"/>
      <c r="B17" s="42" t="s">
        <v>45</v>
      </c>
      <c r="C17" s="15">
        <v>0</v>
      </c>
      <c r="D17" s="15">
        <v>8860629.8399999999</v>
      </c>
      <c r="E17" s="15">
        <f>C17+D17</f>
        <v>8860629.8399999999</v>
      </c>
      <c r="F17" s="15">
        <v>2179297.12</v>
      </c>
      <c r="G17" s="15">
        <v>2179297.12</v>
      </c>
      <c r="H17" s="15">
        <f t="shared" ref="H17:H23" si="4">E17-F17</f>
        <v>6681332.7199999997</v>
      </c>
    </row>
    <row r="18" spans="1:8" x14ac:dyDescent="0.2">
      <c r="A18" s="38"/>
      <c r="B18" s="42" t="s">
        <v>28</v>
      </c>
      <c r="C18" s="15">
        <v>75537375.159999996</v>
      </c>
      <c r="D18" s="15">
        <v>58719389.649999999</v>
      </c>
      <c r="E18" s="15">
        <f t="shared" ref="E18:E23" si="5">C18+D18</f>
        <v>134256764.81</v>
      </c>
      <c r="F18" s="15">
        <v>69756269.459999993</v>
      </c>
      <c r="G18" s="15">
        <v>69756269.459999993</v>
      </c>
      <c r="H18" s="15">
        <f t="shared" si="4"/>
        <v>64500495.350000009</v>
      </c>
    </row>
    <row r="19" spans="1:8" x14ac:dyDescent="0.2">
      <c r="A19" s="38"/>
      <c r="B19" s="42" t="s">
        <v>21</v>
      </c>
      <c r="C19" s="15">
        <v>416724.57</v>
      </c>
      <c r="D19" s="15">
        <v>0</v>
      </c>
      <c r="E19" s="15">
        <f t="shared" si="5"/>
        <v>416724.57</v>
      </c>
      <c r="F19" s="15">
        <v>63396.3</v>
      </c>
      <c r="G19" s="15">
        <v>63396.3</v>
      </c>
      <c r="H19" s="15">
        <f t="shared" si="4"/>
        <v>353328.27</v>
      </c>
    </row>
    <row r="20" spans="1:8" x14ac:dyDescent="0.2">
      <c r="A20" s="38"/>
      <c r="B20" s="42" t="s">
        <v>46</v>
      </c>
      <c r="C20" s="15">
        <v>5278887.01</v>
      </c>
      <c r="D20" s="15">
        <v>12764390.640000001</v>
      </c>
      <c r="E20" s="15">
        <f t="shared" si="5"/>
        <v>18043277.649999999</v>
      </c>
      <c r="F20" s="15">
        <v>3643365.69</v>
      </c>
      <c r="G20" s="15">
        <v>3643365.69</v>
      </c>
      <c r="H20" s="15">
        <f t="shared" si="4"/>
        <v>14399911.959999999</v>
      </c>
    </row>
    <row r="21" spans="1:8" x14ac:dyDescent="0.2">
      <c r="A21" s="38"/>
      <c r="B21" s="42" t="s">
        <v>47</v>
      </c>
      <c r="C21" s="15">
        <v>2258871.35</v>
      </c>
      <c r="D21" s="15">
        <v>-274443.34999999998</v>
      </c>
      <c r="E21" s="15">
        <f t="shared" si="5"/>
        <v>1984428</v>
      </c>
      <c r="F21" s="15">
        <v>991600.6</v>
      </c>
      <c r="G21" s="15">
        <v>991600.6</v>
      </c>
      <c r="H21" s="15">
        <f t="shared" si="4"/>
        <v>992827.4</v>
      </c>
    </row>
    <row r="22" spans="1:8" x14ac:dyDescent="0.2">
      <c r="A22" s="38"/>
      <c r="B22" s="42" t="s">
        <v>48</v>
      </c>
      <c r="C22" s="15">
        <v>4348497.07</v>
      </c>
      <c r="D22" s="15">
        <v>9311835.8000000007</v>
      </c>
      <c r="E22" s="15">
        <f t="shared" si="5"/>
        <v>13660332.870000001</v>
      </c>
      <c r="F22" s="15">
        <v>13057532.48</v>
      </c>
      <c r="G22" s="15">
        <v>13057532.48</v>
      </c>
      <c r="H22" s="15">
        <f t="shared" si="4"/>
        <v>602800.3900000006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4790209.4899999993</v>
      </c>
      <c r="D25" s="15">
        <f t="shared" si="6"/>
        <v>4110123.3</v>
      </c>
      <c r="E25" s="15">
        <f t="shared" si="6"/>
        <v>8900332.7899999991</v>
      </c>
      <c r="F25" s="15">
        <f t="shared" si="6"/>
        <v>2915671.8200000003</v>
      </c>
      <c r="G25" s="15">
        <f t="shared" si="6"/>
        <v>2915671.8200000003</v>
      </c>
      <c r="H25" s="15">
        <f t="shared" si="6"/>
        <v>5984660.9699999997</v>
      </c>
    </row>
    <row r="26" spans="1:8" x14ac:dyDescent="0.2">
      <c r="A26" s="38"/>
      <c r="B26" s="42" t="s">
        <v>29</v>
      </c>
      <c r="C26" s="15">
        <v>1636648.35</v>
      </c>
      <c r="D26" s="15">
        <v>-243080.87</v>
      </c>
      <c r="E26" s="15">
        <f>C26+D26</f>
        <v>1393567.48</v>
      </c>
      <c r="F26" s="15">
        <v>487402.76</v>
      </c>
      <c r="G26" s="15">
        <v>487402.76</v>
      </c>
      <c r="H26" s="15">
        <f t="shared" ref="H26:H34" si="7">E26-F26</f>
        <v>906164.72</v>
      </c>
    </row>
    <row r="27" spans="1:8" x14ac:dyDescent="0.2">
      <c r="A27" s="38"/>
      <c r="B27" s="42" t="s">
        <v>24</v>
      </c>
      <c r="C27" s="15">
        <v>2657631.34</v>
      </c>
      <c r="D27" s="15">
        <v>1034145.96</v>
      </c>
      <c r="E27" s="15">
        <f t="shared" ref="E27:E34" si="8">C27+D27</f>
        <v>3691777.3</v>
      </c>
      <c r="F27" s="15">
        <v>1663944.26</v>
      </c>
      <c r="G27" s="15">
        <v>1663944.26</v>
      </c>
      <c r="H27" s="15">
        <f t="shared" si="7"/>
        <v>2027833.0399999998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3319058.21</v>
      </c>
      <c r="E30" s="15">
        <f t="shared" si="8"/>
        <v>3319058.21</v>
      </c>
      <c r="F30" s="15">
        <v>554861.07999999996</v>
      </c>
      <c r="G30" s="15">
        <v>554861.07999999996</v>
      </c>
      <c r="H30" s="15">
        <f t="shared" si="7"/>
        <v>2764197.13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495929.8</v>
      </c>
      <c r="D32" s="15">
        <v>0</v>
      </c>
      <c r="E32" s="15">
        <f t="shared" si="8"/>
        <v>495929.8</v>
      </c>
      <c r="F32" s="15">
        <v>209463.72</v>
      </c>
      <c r="G32" s="15">
        <v>209463.72</v>
      </c>
      <c r="H32" s="15">
        <f t="shared" si="7"/>
        <v>286466.07999999996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11500000</v>
      </c>
      <c r="D36" s="15">
        <f t="shared" si="9"/>
        <v>0</v>
      </c>
      <c r="E36" s="15">
        <f t="shared" si="9"/>
        <v>11500000</v>
      </c>
      <c r="F36" s="15">
        <f t="shared" si="9"/>
        <v>5951250</v>
      </c>
      <c r="G36" s="15">
        <f t="shared" si="9"/>
        <v>5951250</v>
      </c>
      <c r="H36" s="15">
        <f t="shared" si="9"/>
        <v>5548750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11500000</v>
      </c>
      <c r="D38" s="15">
        <v>0</v>
      </c>
      <c r="E38" s="15">
        <f t="shared" ref="E38:E40" si="11">C38+D38</f>
        <v>11500000</v>
      </c>
      <c r="F38" s="15">
        <v>5951250</v>
      </c>
      <c r="G38" s="15">
        <v>5951250</v>
      </c>
      <c r="H38" s="15">
        <f t="shared" si="10"/>
        <v>5548750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196192841.25999999</v>
      </c>
      <c r="D42" s="23">
        <f t="shared" si="12"/>
        <v>96272674.679999992</v>
      </c>
      <c r="E42" s="23">
        <f t="shared" si="12"/>
        <v>292465515.94</v>
      </c>
      <c r="F42" s="23">
        <f t="shared" si="12"/>
        <v>145012946.34</v>
      </c>
      <c r="G42" s="23">
        <f t="shared" si="12"/>
        <v>145012946.34</v>
      </c>
      <c r="H42" s="23">
        <f t="shared" si="12"/>
        <v>147452569.59999999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2018-03-08T21:21:25Z</cp:lastPrinted>
  <dcterms:created xsi:type="dcterms:W3CDTF">2014-02-10T03:37:14Z</dcterms:created>
  <dcterms:modified xsi:type="dcterms:W3CDTF">2021-11-17T20:32:48Z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