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13_ncr:1_{F203BAF6-D3F3-4C6E-9E31-F2FF55E41C3F}" xr6:coauthVersionLast="47" xr6:coauthVersionMax="47" xr10:uidLastSave="{00000000-0000-0000-0000-000000000000}"/>
  <bookViews>
    <workbookView xWindow="-120" yWindow="-120" windowWidth="20730" windowHeight="111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4" l="1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93" i="4"/>
  <c r="F93" i="4"/>
  <c r="D93" i="4"/>
  <c r="E91" i="4"/>
  <c r="H91" i="4" s="1"/>
  <c r="E89" i="4"/>
  <c r="H89" i="4" s="1"/>
  <c r="E87" i="4"/>
  <c r="H87" i="4" s="1"/>
  <c r="E85" i="4"/>
  <c r="H85" i="4" s="1"/>
  <c r="E83" i="4"/>
  <c r="H83" i="4" s="1"/>
  <c r="E81" i="4"/>
  <c r="H81" i="4" s="1"/>
  <c r="E79" i="4"/>
  <c r="H79" i="4" s="1"/>
  <c r="C93" i="4"/>
  <c r="G71" i="4"/>
  <c r="F71" i="4"/>
  <c r="E69" i="4"/>
  <c r="H69" i="4" s="1"/>
  <c r="E68" i="4"/>
  <c r="H68" i="4" s="1"/>
  <c r="E67" i="4"/>
  <c r="H67" i="4" s="1"/>
  <c r="E66" i="4"/>
  <c r="H66" i="4" s="1"/>
  <c r="D71" i="4"/>
  <c r="C7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57" i="4"/>
  <c r="F57" i="4"/>
  <c r="D57" i="4"/>
  <c r="C57" i="4"/>
  <c r="H71" i="4" l="1"/>
  <c r="H93" i="4"/>
  <c r="E71" i="4"/>
  <c r="E93" i="4"/>
  <c r="H57" i="4"/>
  <c r="E57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67" i="6"/>
  <c r="H66" i="6"/>
  <c r="H63" i="6"/>
  <c r="H62" i="6"/>
  <c r="H59" i="6"/>
  <c r="H58" i="6"/>
  <c r="H55" i="6"/>
  <c r="H46" i="6"/>
  <c r="H42" i="6"/>
  <c r="H39" i="6"/>
  <c r="H38" i="6"/>
  <c r="H35" i="6"/>
  <c r="H30" i="6"/>
  <c r="H11" i="6"/>
  <c r="E76" i="6"/>
  <c r="H76" i="6" s="1"/>
  <c r="E75" i="6"/>
  <c r="E74" i="6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C42" i="5" l="1"/>
  <c r="E16" i="8"/>
  <c r="E69" i="6"/>
  <c r="H69" i="6" s="1"/>
  <c r="E65" i="6"/>
  <c r="H65" i="6" s="1"/>
  <c r="E53" i="6"/>
  <c r="H53" i="6" s="1"/>
  <c r="E43" i="6"/>
  <c r="H43" i="6" s="1"/>
  <c r="E33" i="6"/>
  <c r="H33" i="6" s="1"/>
  <c r="E23" i="6"/>
  <c r="H23" i="6" s="1"/>
  <c r="F77" i="6"/>
  <c r="E13" i="6"/>
  <c r="H13" i="6" s="1"/>
  <c r="H25" i="5"/>
  <c r="H16" i="5"/>
  <c r="G77" i="6"/>
  <c r="C77" i="6"/>
  <c r="H6" i="8"/>
  <c r="H16" i="8" s="1"/>
  <c r="E6" i="5"/>
  <c r="H13" i="5"/>
  <c r="H6" i="5" s="1"/>
  <c r="E36" i="5"/>
  <c r="H38" i="5"/>
  <c r="H3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<sst xmlns="http://schemas.openxmlformats.org/spreadsheetml/2006/main" count="244" uniqueCount="183">
  <si>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</si>
  <si>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</si>
  <si>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</si>
  <si>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</si>
  <si>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</si>
  <si>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</si>
  <si>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</si>
  <si>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</si>
  <si>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</si>
  <si>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</si>
  <si>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</si>
  <si>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</si>
  <si>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</si>
  <si>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</si>
  <si>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</si>
  <si>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</si>
  <si>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</si>
  <si>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</si>
  <si>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</si>
  <si>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</si>
  <si>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</si>
  <si>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</si>
  <si>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</si>
  <si>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</si>
  <si>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</si>
  <si>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</si>
  <si>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</si>
  <si>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</si>
  <si>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</si>
  <si>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</si>
  <si>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</si>
  <si>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</si>
  <si>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</si>
  <si>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</si>
  <si>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</si>
  <si>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</si>
  <si>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</si>
  <si>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</si>
  <si>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</si>
  <si>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</si>
  <si>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</si>
  <si>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</si>
  <si>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</si>
  <si>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</si>
  <si>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</si>
  <si>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</si>
  <si>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</si>
  <si>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</si>
  <si>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</si>
  <si>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</si>
  <si>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</si>
  <si>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</si>
  <si>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</si>
  <si>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</si>
  <si>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</si>
  <si>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</si>
  <si>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</si>
  <si>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</si>
  <si>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</si>
  <si>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</si>
  <si>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</si>
  <si>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</si>
  <si>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</si>
  <si>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</si>
  <si>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</si>
  <si>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</si>
  <si>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</si>
  <si>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</si>
  <si>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</si>
  <si>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</si>
  <si>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</si>
  <si>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</si>
  <si>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</si>
  <si>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</si>
  <si>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</si>
  <si>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</si>
  <si>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</si>
  <si>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</si>
  <si>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</si>
  <si>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</si>
  <si>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</si>
  <si>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</si>
  <si>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</si>
  <si>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</si>
  <si>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</si>
  <si>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</si>
  <si>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</si>
  <si>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</si>
  <si>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</si>
  <si>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</si>
  <si>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</si>
  <si>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</si>
  <si>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</si>
  <si>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</si>
  <si>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</si>
  <si>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</si>
  <si>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</si>
  <si>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</si>
  <si>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</si>
  <si>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</si>
  <si>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</si>
  <si>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</si>
  <si>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</si>
  <si>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</si>
  <si>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</si>
  <si>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</si>
  <si>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</si>
  <si>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</si>
  <si>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</si>
  <si>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</si>
  <si>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</si>
  <si>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</si>
  <si>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</si>
  <si>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</si>
  <si>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</si>
  <si>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</si>
  <si>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</si>
  <si>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</si>
  <si>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</si>
  <si>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</si>
  <si>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</si>
  <si>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</si>
  <si>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</si>
  <si>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</si>
  <si>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</si>
  <si>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</si>
  <si>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</si>
  <si>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</si>
  <si>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</si>
  <si>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SINDICATURA</t>
  </si>
  <si>
    <t>REGIDURÍA</t>
  </si>
  <si>
    <t>SECRETARÍA DEL H. AYUNTAMIENTO</t>
  </si>
  <si>
    <t>FISCALIZACIÓN</t>
  </si>
  <si>
    <t>COMUNICACIÓN SOCIAL</t>
  </si>
  <si>
    <t>TESORERÍA MUNICIPAL</t>
  </si>
  <si>
    <t>ADQUISICIONES Y CONTROL DE BIENES</t>
  </si>
  <si>
    <t>JUZGADO ADMINISTRATIVO</t>
  </si>
  <si>
    <t>ATENCIÓN A MIGRANTES</t>
  </si>
  <si>
    <t>CONTRALORÍA MUNICIPAL</t>
  </si>
  <si>
    <t>PRESIDENCIA MUNICIPAL</t>
  </si>
  <si>
    <t>SECRETARÍA PARTICULAR</t>
  </si>
  <si>
    <t>INFORMÁTICA (SISTEMAS)</t>
  </si>
  <si>
    <t>VERIFICACIÓN SANITARIA</t>
  </si>
  <si>
    <t>DIRECCIÓN JURIDICA (COORDINACIÓN JURÍDIC</t>
  </si>
  <si>
    <t>EVENTOS ESPECIALES</t>
  </si>
  <si>
    <t>DESARROLLO INSTITUCIONAL</t>
  </si>
  <si>
    <t>EDUCACIÓN</t>
  </si>
  <si>
    <t>BIBLIOTECAS PÚBLICAS MUNICIPALES</t>
  </si>
  <si>
    <t>CASA DE LA CULTURA</t>
  </si>
  <si>
    <t>COMUDAJ</t>
  </si>
  <si>
    <t>SEGURIDAD PÚBLICA</t>
  </si>
  <si>
    <t>TRÁNSITO Y VIALIDAD</t>
  </si>
  <si>
    <t>RECLUSORIO</t>
  </si>
  <si>
    <t>PROTECCION CIVIL</t>
  </si>
  <si>
    <t>DESARROLLO URBANO Y ECOLOGÍA</t>
  </si>
  <si>
    <t>SERVICIOS PÚBLICOS MUNICIPALES</t>
  </si>
  <si>
    <t>ALUMBRADO PÚBLICO</t>
  </si>
  <si>
    <t>RASTRO MUNICIPAL</t>
  </si>
  <si>
    <t>PARQUES Y JARDINES</t>
  </si>
  <si>
    <t>LIMPIA</t>
  </si>
  <si>
    <t>PLAZAS Y MERCADOS</t>
  </si>
  <si>
    <t>PANTEONES</t>
  </si>
  <si>
    <t>UNIDAD DE ACCESO A LA INFORMACIÓN PÚBLIC</t>
  </si>
  <si>
    <t>OBRAS PÚBLICAS</t>
  </si>
  <si>
    <t>DESARROLLO SOCIAL</t>
  </si>
  <si>
    <t>DESARROLLO RURAL</t>
  </si>
  <si>
    <t>INSTITUTO MUNICIPAL DE LA MUJER</t>
  </si>
  <si>
    <t>DIRECCIÓN DE PLANEACIÓN</t>
  </si>
  <si>
    <t>DESARROLLO AGROPECUARIO</t>
  </si>
  <si>
    <t>TURISMO</t>
  </si>
  <si>
    <t>DESARROLLO ECONOMICO</t>
  </si>
  <si>
    <t>CATASTRO E IMPUESTOS</t>
  </si>
  <si>
    <t>BACHEO</t>
  </si>
  <si>
    <t>GESTION COMUNITARIA</t>
  </si>
  <si>
    <t>DESARROLLO RURAL Y AGROPECUARIO</t>
  </si>
  <si>
    <t>EDUCACIÓN Y BIBLIOTECAS PÚBLICAS MUNICIP</t>
  </si>
  <si>
    <t>Gobierno (Federal/Estatal/Municipal) de Municipio de Romita, Gto.
Estado Analítico del Ejercicio del Presupuesto de Egresos
Clasificación Administrativa
Del 1 de Enero AL 30 DE SEPTIEMBRE DEL 2021</t>
  </si>
  <si>
    <t>Sector Paraestatal del Gobierno (Federal/Estatal/Municipal) de Municipio de Romita, Gto.
Estado Analítico del Ejercicio del Presupuesto de Egresos
Clasificación Administrativa
Del 1 de Enero AL 30 DE SEPTIEMBRE DEL 2021</t>
  </si>
  <si>
    <t>Municipio de Romita, Gto.
Estado Analítico del Ejercicio del Presupuesto de Egresos
Clasificación por Objeto del Gasto(Capítulo y Concepto)
Del 1 de Enero al 30 de Septiembre del 2021</t>
  </si>
  <si>
    <t>“Bajo protesta de decir verdad declaramos que los Estados Financieros y sus notas, son razonablemente correctos y son responsabilidad del emisor”.</t>
  </si>
  <si>
    <t>Municipio de Romita, Gto.
Estado Analítico del Ejercicio del Presupuesto de Egresos
Clasificación Ecónomica (Por Tipo de Gasto)
Del 1 de Enero al 30 de Septiermbre del 2021</t>
  </si>
  <si>
    <t>Municipio de Romita, Gto.
Estado Analítico del Ejercicio del Presupuesto de Egresos
Clasificación Administrativa
Del 1 de Enero al 30 de Septiermbre del 2021</t>
  </si>
  <si>
    <t>Municipio de Romita, Gto.
Estado Análitico del Ejercicio del Presupuesto de Egresos
Clasificación Funcional (Finalidad y Función)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</si>
</sst>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3" borderId="9" xfId="9" applyFont="1" applyFill="1" applyBorder="1" applyAlignment="1" applyProtection="1">
      <alignment horizontal="center" vertical="center" wrapText="1"/>
      <protection locked="0"/>
    </xf>
    <xf numFmtId="0" fontId="7" fillId="3" borderId="10" xfId="9" applyFont="1" applyFill="1" applyBorder="1" applyAlignment="1" applyProtection="1">
      <alignment horizontal="center" vertical="center" wrapText="1"/>
      <protection locked="0"/>
    </xf>
    <xf numFmtId="0" fontId="7" fillId="3" borderId="11" xfId="9" applyFont="1" applyFill="1" applyBorder="1" applyAlignment="1" applyProtection="1">
      <alignment horizontal="center" vertical="center" wrapText="1"/>
      <protection locked="0"/>
    </xf>
    <xf numFmtId="0" fontId="3" fillId="0" borderId="12" xfId="8" applyFont="1" applyBorder="1" applyAlignment="1" applyProtection="1">
      <alignment horizontal="center" vertical="top" wrapText="1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7EDAF892-5426-4140-B867-A6BC9FD8D20F}"/>
    <cellStyle name="Millares 2 3" xfId="4" xr:uid="{00000000-0005-0000-0000-000003000000}"/>
    <cellStyle name="Millares 2 3 2" xfId="18" xr:uid="{2E83A7F1-749A-462A-9592-F9DDBAAF8251}"/>
    <cellStyle name="Millares 2 4" xfId="16" xr:uid="{63DAD5BF-CAA6-4EB7-AA43-6880A8ACA2BA}"/>
    <cellStyle name="Millares 3" xfId="5" xr:uid="{00000000-0005-0000-0000-000004000000}"/>
    <cellStyle name="Millares 3 2" xfId="19" xr:uid="{519D76ED-1800-4FD1-98DA-5B336F1E30BC}"/>
    <cellStyle name="Moneda 2" xfId="6" xr:uid="{00000000-0005-0000-0000-000005000000}"/>
    <cellStyle name="Moneda 2 2" xfId="20" xr:uid="{30BF5733-0D5E-4499-9568-D27352A64A2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67ECA10B-E0FE-47A4-BF85-CBC440B4D1D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1C35685D-CF5A-4C1F-A9DC-E938FD55EA25}"/>
    <cellStyle name="Normal 6 3" xfId="22" xr:uid="{AB4699AC-E1A9-493B-BD41-2A5294821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</xdr:rowOff>
    </xdr:from>
    <xdr:to>
      <xdr:col>1</xdr:col>
      <xdr:colOff>733425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37B62-D37A-45BB-A7DA-4FF268DB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9525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866775</xdr:colOff>
      <xdr:row>0</xdr:row>
      <xdr:rowOff>0</xdr:rowOff>
    </xdr:from>
    <xdr:to>
      <xdr:col>7</xdr:col>
      <xdr:colOff>843242</xdr:colOff>
      <xdr:row>0</xdr:row>
      <xdr:rowOff>627956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FDE753-4E42-4D3F-B179-A9C7314DB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0" y="0"/>
          <a:ext cx="1024217" cy="62795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82</xdr:row>
      <xdr:rowOff>0</xdr:rowOff>
    </xdr:from>
    <xdr:to>
      <xdr:col>8</xdr:col>
      <xdr:colOff>9525</xdr:colOff>
      <xdr:row>87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7DBCDC-19C9-48FE-B35A-8390E999B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372975"/>
          <a:ext cx="9953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790575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93700A-E943-4CD5-9A26-2A73774B5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866775</xdr:colOff>
      <xdr:row>0</xdr:row>
      <xdr:rowOff>9525</xdr:rowOff>
    </xdr:from>
    <xdr:to>
      <xdr:col>7</xdr:col>
      <xdr:colOff>843242</xdr:colOff>
      <xdr:row>1</xdr:row>
      <xdr:rowOff>8831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CD5F6A-587D-45FD-ABAF-42C253F50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3850" y="9525"/>
          <a:ext cx="1024217" cy="6279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8</xdr:col>
      <xdr:colOff>190500</xdr:colOff>
      <xdr:row>25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589FC1-C210-48F8-8F82-83E13CD5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14725"/>
          <a:ext cx="92011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97</xdr:row>
      <xdr:rowOff>133350</xdr:rowOff>
    </xdr:from>
    <xdr:to>
      <xdr:col>7</xdr:col>
      <xdr:colOff>1009650</xdr:colOff>
      <xdr:row>103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A71FE4-E80C-478F-A95D-294219FC0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449675"/>
          <a:ext cx="92011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0</xdr:rowOff>
    </xdr:from>
    <xdr:to>
      <xdr:col>1</xdr:col>
      <xdr:colOff>923925</xdr:colOff>
      <xdr:row>0</xdr:row>
      <xdr:rowOff>619125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C46B36-70CC-4DE8-A765-68BDC3E2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0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0</xdr:rowOff>
    </xdr:from>
    <xdr:to>
      <xdr:col>7</xdr:col>
      <xdr:colOff>481292</xdr:colOff>
      <xdr:row>0</xdr:row>
      <xdr:rowOff>627956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BB02AF-8175-4F89-A06A-B0AD97954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0"/>
          <a:ext cx="1024217" cy="627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0</xdr:row>
      <xdr:rowOff>0</xdr:rowOff>
    </xdr:from>
    <xdr:to>
      <xdr:col>7</xdr:col>
      <xdr:colOff>833717</xdr:colOff>
      <xdr:row>0</xdr:row>
      <xdr:rowOff>627956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F8C9-DE90-467B-9E11-83DB1BC05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0"/>
          <a:ext cx="1024217" cy="627956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19050</xdr:rowOff>
    </xdr:from>
    <xdr:to>
      <xdr:col>1</xdr:col>
      <xdr:colOff>704850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A485F-5ADF-4D1A-8191-7B41A04D2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9050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46</xdr:row>
      <xdr:rowOff>38100</xdr:rowOff>
    </xdr:from>
    <xdr:to>
      <xdr:col>7</xdr:col>
      <xdr:colOff>704850</xdr:colOff>
      <xdr:row>51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702082-9916-4792-829A-92E77470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410450"/>
          <a:ext cx="92011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workbookViewId="0">
      <selection activeCell="B82" sqref="B8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3" t="s">
        <v>178</v>
      </c>
      <c r="B1" s="64"/>
      <c r="C1" s="64"/>
      <c r="D1" s="64"/>
      <c r="E1" s="64"/>
      <c r="F1" s="64"/>
      <c r="G1" s="64"/>
      <c r="H1" s="65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108130792.65000001</v>
      </c>
      <c r="D5" s="14">
        <f>SUM(D6:D12)</f>
        <v>-4248815.8899999997</v>
      </c>
      <c r="E5" s="14">
        <f>C5+D5</f>
        <v>103881976.76000001</v>
      </c>
      <c r="F5" s="14">
        <f>SUM(F6:F12)</f>
        <v>67062967.24000001</v>
      </c>
      <c r="G5" s="14">
        <f>SUM(G6:G12)</f>
        <v>67062967.24000001</v>
      </c>
      <c r="H5" s="14">
        <f>E5-F5</f>
        <v>36819009.519999996</v>
      </c>
    </row>
    <row r="6" spans="1:8" x14ac:dyDescent="0.2">
      <c r="A6" s="49">
        <v>1100</v>
      </c>
      <c r="B6" s="11" t="s">
        <v>70</v>
      </c>
      <c r="C6" s="15">
        <v>59254934.719999999</v>
      </c>
      <c r="D6" s="15">
        <v>-6899948.3300000001</v>
      </c>
      <c r="E6" s="15">
        <f t="shared" ref="E6:E69" si="0">C6+D6</f>
        <v>52354986.390000001</v>
      </c>
      <c r="F6" s="15">
        <v>37215269.829999998</v>
      </c>
      <c r="G6" s="15">
        <v>37215269.829999998</v>
      </c>
      <c r="H6" s="15">
        <f t="shared" ref="H6:H69" si="1">E6-F6</f>
        <v>15139716.560000002</v>
      </c>
    </row>
    <row r="7" spans="1:8" x14ac:dyDescent="0.2">
      <c r="A7" s="49">
        <v>1200</v>
      </c>
      <c r="B7" s="11" t="s">
        <v>71</v>
      </c>
      <c r="C7" s="15">
        <v>7031414.8099999996</v>
      </c>
      <c r="D7" s="15">
        <v>5964238.5099999998</v>
      </c>
      <c r="E7" s="15">
        <f t="shared" si="0"/>
        <v>12995653.32</v>
      </c>
      <c r="F7" s="15">
        <v>8501122.3800000008</v>
      </c>
      <c r="G7" s="15">
        <v>8501122.3800000008</v>
      </c>
      <c r="H7" s="15">
        <f t="shared" si="1"/>
        <v>4494530.9399999995</v>
      </c>
    </row>
    <row r="8" spans="1:8" x14ac:dyDescent="0.2">
      <c r="A8" s="49">
        <v>1300</v>
      </c>
      <c r="B8" s="11" t="s">
        <v>72</v>
      </c>
      <c r="C8" s="15">
        <v>10023054.48</v>
      </c>
      <c r="D8" s="15">
        <v>394428.61</v>
      </c>
      <c r="E8" s="15">
        <f t="shared" si="0"/>
        <v>10417483.09</v>
      </c>
      <c r="F8" s="15">
        <v>531508.84</v>
      </c>
      <c r="G8" s="15">
        <v>531508.84</v>
      </c>
      <c r="H8" s="15">
        <f t="shared" si="1"/>
        <v>9885974.25</v>
      </c>
    </row>
    <row r="9" spans="1:8" x14ac:dyDescent="0.2">
      <c r="A9" s="49">
        <v>1400</v>
      </c>
      <c r="B9" s="11" t="s">
        <v>35</v>
      </c>
      <c r="C9" s="15">
        <v>13863417.25</v>
      </c>
      <c r="D9" s="15">
        <v>-4211707.5</v>
      </c>
      <c r="E9" s="15">
        <f t="shared" si="0"/>
        <v>9651709.75</v>
      </c>
      <c r="F9" s="15">
        <v>8863062.5999999996</v>
      </c>
      <c r="G9" s="15">
        <v>8863062.5999999996</v>
      </c>
      <c r="H9" s="15">
        <f t="shared" si="1"/>
        <v>788647.15000000037</v>
      </c>
    </row>
    <row r="10" spans="1:8" x14ac:dyDescent="0.2">
      <c r="A10" s="49">
        <v>1500</v>
      </c>
      <c r="B10" s="11" t="s">
        <v>73</v>
      </c>
      <c r="C10" s="15">
        <v>17957971.390000001</v>
      </c>
      <c r="D10" s="15">
        <v>504172.82</v>
      </c>
      <c r="E10" s="15">
        <f t="shared" si="0"/>
        <v>18462144.210000001</v>
      </c>
      <c r="F10" s="15">
        <v>11952003.59</v>
      </c>
      <c r="G10" s="15">
        <v>11952003.59</v>
      </c>
      <c r="H10" s="15">
        <f t="shared" si="1"/>
        <v>6510140.620000001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8716905.0899999999</v>
      </c>
      <c r="D13" s="15">
        <f>SUM(D14:D22)</f>
        <v>4390832.05</v>
      </c>
      <c r="E13" s="15">
        <f t="shared" si="0"/>
        <v>13107737.140000001</v>
      </c>
      <c r="F13" s="15">
        <f>SUM(F14:F22)</f>
        <v>8653045.8699999992</v>
      </c>
      <c r="G13" s="15">
        <f>SUM(G14:G22)</f>
        <v>8653045.8699999992</v>
      </c>
      <c r="H13" s="15">
        <f t="shared" si="1"/>
        <v>4454691.2700000014</v>
      </c>
    </row>
    <row r="14" spans="1:8" x14ac:dyDescent="0.2">
      <c r="A14" s="49">
        <v>2100</v>
      </c>
      <c r="B14" s="11" t="s">
        <v>75</v>
      </c>
      <c r="C14" s="15">
        <v>1853091.06</v>
      </c>
      <c r="D14" s="15">
        <v>824000</v>
      </c>
      <c r="E14" s="15">
        <f t="shared" si="0"/>
        <v>2677091.06</v>
      </c>
      <c r="F14" s="15">
        <v>1328205.44</v>
      </c>
      <c r="G14" s="15">
        <v>1328205.44</v>
      </c>
      <c r="H14" s="15">
        <f t="shared" si="1"/>
        <v>1348885.62</v>
      </c>
    </row>
    <row r="15" spans="1:8" x14ac:dyDescent="0.2">
      <c r="A15" s="49">
        <v>2200</v>
      </c>
      <c r="B15" s="11" t="s">
        <v>76</v>
      </c>
      <c r="C15" s="15">
        <v>698110.62</v>
      </c>
      <c r="D15" s="15">
        <v>85282.01</v>
      </c>
      <c r="E15" s="15">
        <f t="shared" si="0"/>
        <v>783392.63</v>
      </c>
      <c r="F15" s="15">
        <v>513396.85</v>
      </c>
      <c r="G15" s="15">
        <v>513396.85</v>
      </c>
      <c r="H15" s="15">
        <f t="shared" si="1"/>
        <v>269995.78000000003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1080041.53</v>
      </c>
      <c r="D17" s="15">
        <v>1474293.01</v>
      </c>
      <c r="E17" s="15">
        <f t="shared" si="0"/>
        <v>2554334.54</v>
      </c>
      <c r="F17" s="15">
        <v>1425241.27</v>
      </c>
      <c r="G17" s="15">
        <v>1425241.27</v>
      </c>
      <c r="H17" s="15">
        <f t="shared" si="1"/>
        <v>1129093.27</v>
      </c>
    </row>
    <row r="18" spans="1:8" x14ac:dyDescent="0.2">
      <c r="A18" s="49">
        <v>2500</v>
      </c>
      <c r="B18" s="11" t="s">
        <v>79</v>
      </c>
      <c r="C18" s="15">
        <v>94000</v>
      </c>
      <c r="D18" s="15">
        <v>0</v>
      </c>
      <c r="E18" s="15">
        <f t="shared" si="0"/>
        <v>94000</v>
      </c>
      <c r="F18" s="15">
        <v>36264.129999999997</v>
      </c>
      <c r="G18" s="15">
        <v>36264.129999999997</v>
      </c>
      <c r="H18" s="15">
        <f t="shared" si="1"/>
        <v>57735.87</v>
      </c>
    </row>
    <row r="19" spans="1:8" x14ac:dyDescent="0.2">
      <c r="A19" s="49">
        <v>2600</v>
      </c>
      <c r="B19" s="11" t="s">
        <v>80</v>
      </c>
      <c r="C19" s="15">
        <v>3358538.44</v>
      </c>
      <c r="D19" s="15">
        <v>1708512.55</v>
      </c>
      <c r="E19" s="15">
        <f t="shared" si="0"/>
        <v>5067050.99</v>
      </c>
      <c r="F19" s="15">
        <v>4602429.7699999996</v>
      </c>
      <c r="G19" s="15">
        <v>4602429.7699999996</v>
      </c>
      <c r="H19" s="15">
        <f t="shared" si="1"/>
        <v>464621.22000000067</v>
      </c>
    </row>
    <row r="20" spans="1:8" x14ac:dyDescent="0.2">
      <c r="A20" s="49">
        <v>2700</v>
      </c>
      <c r="B20" s="11" t="s">
        <v>81</v>
      </c>
      <c r="C20" s="15">
        <v>98842.68</v>
      </c>
      <c r="D20" s="15">
        <v>314283.09999999998</v>
      </c>
      <c r="E20" s="15">
        <f t="shared" si="0"/>
        <v>413125.77999999997</v>
      </c>
      <c r="F20" s="15">
        <v>374125.78</v>
      </c>
      <c r="G20" s="15">
        <v>374125.78</v>
      </c>
      <c r="H20" s="15">
        <f t="shared" si="1"/>
        <v>38999.999999999942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1534280.76</v>
      </c>
      <c r="D22" s="15">
        <v>-15538.62</v>
      </c>
      <c r="E22" s="15">
        <f t="shared" si="0"/>
        <v>1518742.14</v>
      </c>
      <c r="F22" s="15">
        <v>373382.63</v>
      </c>
      <c r="G22" s="15">
        <v>373382.63</v>
      </c>
      <c r="H22" s="15">
        <f t="shared" si="1"/>
        <v>1145359.5099999998</v>
      </c>
    </row>
    <row r="23" spans="1:8" x14ac:dyDescent="0.2">
      <c r="A23" s="48" t="s">
        <v>63</v>
      </c>
      <c r="B23" s="7"/>
      <c r="C23" s="15">
        <f>SUM(C24:C32)</f>
        <v>15929245.969999999</v>
      </c>
      <c r="D23" s="15">
        <f>SUM(D24:D32)</f>
        <v>5863355.54</v>
      </c>
      <c r="E23" s="15">
        <f t="shared" si="0"/>
        <v>21792601.509999998</v>
      </c>
      <c r="F23" s="15">
        <f>SUM(F24:F32)</f>
        <v>16906511.75</v>
      </c>
      <c r="G23" s="15">
        <f>SUM(G24:G32)</f>
        <v>16347339.27</v>
      </c>
      <c r="H23" s="15">
        <f t="shared" si="1"/>
        <v>4886089.7599999979</v>
      </c>
    </row>
    <row r="24" spans="1:8" x14ac:dyDescent="0.2">
      <c r="A24" s="49">
        <v>3100</v>
      </c>
      <c r="B24" s="11" t="s">
        <v>84</v>
      </c>
      <c r="C24" s="15">
        <v>6500329.7199999997</v>
      </c>
      <c r="D24" s="15">
        <v>17067.39</v>
      </c>
      <c r="E24" s="15">
        <f t="shared" si="0"/>
        <v>6517397.1099999994</v>
      </c>
      <c r="F24" s="15">
        <v>5645448.7300000004</v>
      </c>
      <c r="G24" s="15">
        <v>5626276.25</v>
      </c>
      <c r="H24" s="15">
        <f t="shared" si="1"/>
        <v>871948.37999999896</v>
      </c>
    </row>
    <row r="25" spans="1:8" x14ac:dyDescent="0.2">
      <c r="A25" s="49">
        <v>3200</v>
      </c>
      <c r="B25" s="11" t="s">
        <v>85</v>
      </c>
      <c r="C25" s="15">
        <v>1530303.51</v>
      </c>
      <c r="D25" s="15">
        <v>318550</v>
      </c>
      <c r="E25" s="15">
        <f t="shared" si="0"/>
        <v>1848853.51</v>
      </c>
      <c r="F25" s="15">
        <v>1540599.76</v>
      </c>
      <c r="G25" s="15">
        <v>1000599.76</v>
      </c>
      <c r="H25" s="15">
        <f t="shared" si="1"/>
        <v>308253.75</v>
      </c>
    </row>
    <row r="26" spans="1:8" x14ac:dyDescent="0.2">
      <c r="A26" s="49">
        <v>3300</v>
      </c>
      <c r="B26" s="11" t="s">
        <v>86</v>
      </c>
      <c r="C26" s="15">
        <v>929366.76</v>
      </c>
      <c r="D26" s="15">
        <v>2947134.84</v>
      </c>
      <c r="E26" s="15">
        <f t="shared" si="0"/>
        <v>3876501.5999999996</v>
      </c>
      <c r="F26" s="15">
        <v>2388412.36</v>
      </c>
      <c r="G26" s="15">
        <v>2388412.36</v>
      </c>
      <c r="H26" s="15">
        <f t="shared" si="1"/>
        <v>1488089.2399999998</v>
      </c>
    </row>
    <row r="27" spans="1:8" x14ac:dyDescent="0.2">
      <c r="A27" s="49">
        <v>3400</v>
      </c>
      <c r="B27" s="11" t="s">
        <v>87</v>
      </c>
      <c r="C27" s="15">
        <v>730000</v>
      </c>
      <c r="D27" s="15">
        <v>-519282.28</v>
      </c>
      <c r="E27" s="15">
        <f t="shared" si="0"/>
        <v>210717.71999999997</v>
      </c>
      <c r="F27" s="15">
        <v>36760.83</v>
      </c>
      <c r="G27" s="15">
        <v>36760.83</v>
      </c>
      <c r="H27" s="15">
        <f t="shared" si="1"/>
        <v>173956.88999999996</v>
      </c>
    </row>
    <row r="28" spans="1:8" x14ac:dyDescent="0.2">
      <c r="A28" s="49">
        <v>3500</v>
      </c>
      <c r="B28" s="11" t="s">
        <v>88</v>
      </c>
      <c r="C28" s="15">
        <v>3235466.14</v>
      </c>
      <c r="D28" s="15">
        <v>1611890.13</v>
      </c>
      <c r="E28" s="15">
        <f t="shared" si="0"/>
        <v>4847356.2699999996</v>
      </c>
      <c r="F28" s="15">
        <v>3746724.06</v>
      </c>
      <c r="G28" s="15">
        <v>3746724.06</v>
      </c>
      <c r="H28" s="15">
        <f t="shared" si="1"/>
        <v>1100632.2099999995</v>
      </c>
    </row>
    <row r="29" spans="1:8" x14ac:dyDescent="0.2">
      <c r="A29" s="49">
        <v>3600</v>
      </c>
      <c r="B29" s="11" t="s">
        <v>89</v>
      </c>
      <c r="C29" s="15">
        <v>212507.37</v>
      </c>
      <c r="D29" s="15">
        <v>850000</v>
      </c>
      <c r="E29" s="15">
        <f t="shared" si="0"/>
        <v>1062507.3700000001</v>
      </c>
      <c r="F29" s="15">
        <v>1027316.33</v>
      </c>
      <c r="G29" s="15">
        <v>1027316.33</v>
      </c>
      <c r="H29" s="15">
        <f t="shared" si="1"/>
        <v>35191.040000000154</v>
      </c>
    </row>
    <row r="30" spans="1:8" x14ac:dyDescent="0.2">
      <c r="A30" s="49">
        <v>3700</v>
      </c>
      <c r="B30" s="11" t="s">
        <v>90</v>
      </c>
      <c r="C30" s="15">
        <v>282781.87</v>
      </c>
      <c r="D30" s="15">
        <v>-6183.95</v>
      </c>
      <c r="E30" s="15">
        <f t="shared" si="0"/>
        <v>276597.92</v>
      </c>
      <c r="F30" s="15">
        <v>153385.23000000001</v>
      </c>
      <c r="G30" s="15">
        <v>153385.23000000001</v>
      </c>
      <c r="H30" s="15">
        <f t="shared" si="1"/>
        <v>123212.68999999997</v>
      </c>
    </row>
    <row r="31" spans="1:8" x14ac:dyDescent="0.2">
      <c r="A31" s="49">
        <v>3800</v>
      </c>
      <c r="B31" s="11" t="s">
        <v>91</v>
      </c>
      <c r="C31" s="15">
        <v>1728490.6</v>
      </c>
      <c r="D31" s="15">
        <v>115050</v>
      </c>
      <c r="E31" s="15">
        <f t="shared" si="0"/>
        <v>1843540.6</v>
      </c>
      <c r="F31" s="15">
        <v>1300314.04</v>
      </c>
      <c r="G31" s="15">
        <v>1300314.04</v>
      </c>
      <c r="H31" s="15">
        <f t="shared" si="1"/>
        <v>543226.56000000006</v>
      </c>
    </row>
    <row r="32" spans="1:8" x14ac:dyDescent="0.2">
      <c r="A32" s="49">
        <v>3900</v>
      </c>
      <c r="B32" s="11" t="s">
        <v>19</v>
      </c>
      <c r="C32" s="15">
        <v>780000</v>
      </c>
      <c r="D32" s="15">
        <v>529129.41</v>
      </c>
      <c r="E32" s="15">
        <f t="shared" si="0"/>
        <v>1309129.4100000001</v>
      </c>
      <c r="F32" s="15">
        <v>1067550.4099999999</v>
      </c>
      <c r="G32" s="15">
        <v>1067550.4099999999</v>
      </c>
      <c r="H32" s="15">
        <f t="shared" si="1"/>
        <v>241579.00000000023</v>
      </c>
    </row>
    <row r="33" spans="1:8" x14ac:dyDescent="0.2">
      <c r="A33" s="48" t="s">
        <v>64</v>
      </c>
      <c r="B33" s="7"/>
      <c r="C33" s="15">
        <f>SUM(C34:C42)</f>
        <v>17588463.149999999</v>
      </c>
      <c r="D33" s="15">
        <f>SUM(D34:D42)</f>
        <v>20683235.16</v>
      </c>
      <c r="E33" s="15">
        <f t="shared" si="0"/>
        <v>38271698.310000002</v>
      </c>
      <c r="F33" s="15">
        <f>SUM(F34:F42)</f>
        <v>30331912.879999999</v>
      </c>
      <c r="G33" s="15">
        <f>SUM(G34:G42)</f>
        <v>30215912.879999999</v>
      </c>
      <c r="H33" s="15">
        <f t="shared" si="1"/>
        <v>7939785.4300000034</v>
      </c>
    </row>
    <row r="34" spans="1:8" x14ac:dyDescent="0.2">
      <c r="A34" s="49">
        <v>4100</v>
      </c>
      <c r="B34" s="11" t="s">
        <v>92</v>
      </c>
      <c r="C34" s="15">
        <v>11500000</v>
      </c>
      <c r="D34" s="15">
        <v>0</v>
      </c>
      <c r="E34" s="15">
        <f t="shared" si="0"/>
        <v>11500000</v>
      </c>
      <c r="F34" s="15">
        <v>8926875</v>
      </c>
      <c r="G34" s="15">
        <v>8926875</v>
      </c>
      <c r="H34" s="15">
        <f t="shared" si="1"/>
        <v>2573125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6088463.1500000004</v>
      </c>
      <c r="D37" s="15">
        <v>20683235.16</v>
      </c>
      <c r="E37" s="15">
        <f t="shared" si="0"/>
        <v>26771698.310000002</v>
      </c>
      <c r="F37" s="15">
        <v>21405037.879999999</v>
      </c>
      <c r="G37" s="15">
        <v>21289037.879999999</v>
      </c>
      <c r="H37" s="15">
        <f t="shared" si="1"/>
        <v>5366660.4300000034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93214.399999999994</v>
      </c>
      <c r="D43" s="15">
        <f>SUM(D44:D52)</f>
        <v>3575968</v>
      </c>
      <c r="E43" s="15">
        <f t="shared" si="0"/>
        <v>3669182.4</v>
      </c>
      <c r="F43" s="15">
        <f>SUM(F44:F52)</f>
        <v>1075968</v>
      </c>
      <c r="G43" s="15">
        <f>SUM(G44:G52)</f>
        <v>89968</v>
      </c>
      <c r="H43" s="15">
        <f t="shared" si="1"/>
        <v>2593214.4</v>
      </c>
    </row>
    <row r="44" spans="1:8" x14ac:dyDescent="0.2">
      <c r="A44" s="49">
        <v>5100</v>
      </c>
      <c r="B44" s="11" t="s">
        <v>99</v>
      </c>
      <c r="C44" s="15">
        <v>47214.400000000001</v>
      </c>
      <c r="D44" s="15">
        <v>79968</v>
      </c>
      <c r="E44" s="15">
        <f t="shared" si="0"/>
        <v>127182.39999999999</v>
      </c>
      <c r="F44" s="15">
        <v>79968</v>
      </c>
      <c r="G44" s="15">
        <v>79968</v>
      </c>
      <c r="H44" s="15">
        <f t="shared" si="1"/>
        <v>47214.399999999994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10000</v>
      </c>
      <c r="E45" s="15">
        <f t="shared" si="0"/>
        <v>10000</v>
      </c>
      <c r="F45" s="15">
        <v>10000</v>
      </c>
      <c r="G45" s="15">
        <v>10000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986000</v>
      </c>
      <c r="E47" s="15">
        <f t="shared" si="0"/>
        <v>986000</v>
      </c>
      <c r="F47" s="15">
        <v>986000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28000</v>
      </c>
      <c r="D49" s="15">
        <v>1250000</v>
      </c>
      <c r="E49" s="15">
        <f t="shared" si="0"/>
        <v>1278000</v>
      </c>
      <c r="F49" s="15">
        <v>0</v>
      </c>
      <c r="G49" s="15">
        <v>0</v>
      </c>
      <c r="H49" s="15">
        <f t="shared" si="1"/>
        <v>1278000</v>
      </c>
    </row>
    <row r="50" spans="1:8" x14ac:dyDescent="0.2">
      <c r="A50" s="49">
        <v>5700</v>
      </c>
      <c r="B50" s="11" t="s">
        <v>105</v>
      </c>
      <c r="C50" s="15">
        <v>18000</v>
      </c>
      <c r="D50" s="15">
        <v>0</v>
      </c>
      <c r="E50" s="15">
        <f t="shared" si="0"/>
        <v>18000</v>
      </c>
      <c r="F50" s="15">
        <v>0</v>
      </c>
      <c r="G50" s="15">
        <v>0</v>
      </c>
      <c r="H50" s="15">
        <f t="shared" si="1"/>
        <v>18000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1250000</v>
      </c>
      <c r="E51" s="15">
        <f t="shared" si="0"/>
        <v>1250000</v>
      </c>
      <c r="F51" s="15">
        <v>0</v>
      </c>
      <c r="G51" s="15">
        <v>0</v>
      </c>
      <c r="H51" s="15">
        <f t="shared" si="1"/>
        <v>1250000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38954220</v>
      </c>
      <c r="D53" s="15">
        <f>SUM(D54:D56)</f>
        <v>88395273.469999999</v>
      </c>
      <c r="E53" s="15">
        <f t="shared" si="0"/>
        <v>127349493.47</v>
      </c>
      <c r="F53" s="15">
        <f>SUM(F54:F56)</f>
        <v>89012975.859999999</v>
      </c>
      <c r="G53" s="15">
        <f>SUM(G54:G56)</f>
        <v>83348100.709999993</v>
      </c>
      <c r="H53" s="15">
        <f t="shared" si="1"/>
        <v>38336517.609999999</v>
      </c>
    </row>
    <row r="54" spans="1:8" x14ac:dyDescent="0.2">
      <c r="A54" s="49">
        <v>6100</v>
      </c>
      <c r="B54" s="11" t="s">
        <v>108</v>
      </c>
      <c r="C54" s="15">
        <v>38954220</v>
      </c>
      <c r="D54" s="15">
        <v>88395273.469999999</v>
      </c>
      <c r="E54" s="15">
        <f t="shared" si="0"/>
        <v>127349493.47</v>
      </c>
      <c r="F54" s="15">
        <v>89012975.859999999</v>
      </c>
      <c r="G54" s="15">
        <v>83348100.709999993</v>
      </c>
      <c r="H54" s="15">
        <f t="shared" si="1"/>
        <v>38336517.609999999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1720666.72</v>
      </c>
      <c r="E65" s="15">
        <f t="shared" si="0"/>
        <v>1720666.72</v>
      </c>
      <c r="F65" s="15">
        <f>SUM(F66:F68)</f>
        <v>1541666.72</v>
      </c>
      <c r="G65" s="15">
        <f>SUM(G66:G68)</f>
        <v>1541666.72</v>
      </c>
      <c r="H65" s="15">
        <f t="shared" si="1"/>
        <v>179000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1720666.72</v>
      </c>
      <c r="E68" s="15">
        <f t="shared" si="0"/>
        <v>1720666.72</v>
      </c>
      <c r="F68" s="15">
        <v>1541666.72</v>
      </c>
      <c r="G68" s="15">
        <v>1541666.72</v>
      </c>
      <c r="H68" s="15">
        <f t="shared" si="1"/>
        <v>179000</v>
      </c>
    </row>
    <row r="69" spans="1:8" x14ac:dyDescent="0.2">
      <c r="A69" s="48" t="s">
        <v>69</v>
      </c>
      <c r="B69" s="7"/>
      <c r="C69" s="15">
        <f>SUM(C70:C76)</f>
        <v>6780000</v>
      </c>
      <c r="D69" s="15">
        <f>SUM(D70:D76)</f>
        <v>0</v>
      </c>
      <c r="E69" s="15">
        <f t="shared" si="0"/>
        <v>6780000</v>
      </c>
      <c r="F69" s="15">
        <f>SUM(F70:F76)</f>
        <v>6588977.7999999998</v>
      </c>
      <c r="G69" s="15">
        <f>SUM(G70:G76)</f>
        <v>6588977.7999999998</v>
      </c>
      <c r="H69" s="15">
        <f t="shared" si="1"/>
        <v>191022.20000000019</v>
      </c>
    </row>
    <row r="70" spans="1:8" x14ac:dyDescent="0.2">
      <c r="A70" s="49">
        <v>9100</v>
      </c>
      <c r="B70" s="11" t="s">
        <v>118</v>
      </c>
      <c r="C70" s="15">
        <v>6500000</v>
      </c>
      <c r="D70" s="15">
        <v>0</v>
      </c>
      <c r="E70" s="15">
        <f t="shared" ref="E70:E76" si="2">C70+D70</f>
        <v>6500000</v>
      </c>
      <c r="F70" s="15">
        <v>6500000</v>
      </c>
      <c r="G70" s="15">
        <v>6500000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280000</v>
      </c>
      <c r="D71" s="15">
        <v>0</v>
      </c>
      <c r="E71" s="15">
        <f t="shared" si="2"/>
        <v>280000</v>
      </c>
      <c r="F71" s="15">
        <v>88977.8</v>
      </c>
      <c r="G71" s="15">
        <v>88977.8</v>
      </c>
      <c r="H71" s="15">
        <f t="shared" si="3"/>
        <v>191022.2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196192841.26000002</v>
      </c>
      <c r="D77" s="17">
        <f t="shared" si="4"/>
        <v>120380515.05</v>
      </c>
      <c r="E77" s="17">
        <f t="shared" si="4"/>
        <v>316573356.31000006</v>
      </c>
      <c r="F77" s="17">
        <f t="shared" si="4"/>
        <v>221174026.12000003</v>
      </c>
      <c r="G77" s="17">
        <f t="shared" si="4"/>
        <v>213847978.49000001</v>
      </c>
      <c r="H77" s="17">
        <f t="shared" si="4"/>
        <v>95399330.190000013</v>
      </c>
    </row>
    <row r="78" spans="1:8" x14ac:dyDescent="0.2">
      <c r="A78" s="66" t="s">
        <v>179</v>
      </c>
      <c r="B78" s="66"/>
      <c r="C78" s="66"/>
      <c r="D78" s="66"/>
      <c r="E78" s="66"/>
      <c r="F78" s="66"/>
      <c r="G78" s="66"/>
    </row>
  </sheetData>
  <sheetProtection formatCells="0" formatColumns="0" formatRows="0" autoFilter="0"/>
  <mergeCells count="5"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zoomScaleNormal="100" workbookViewId="0">
      <selection activeCell="B17" sqref="B17:H17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3" t="s">
        <v>180</v>
      </c>
      <c r="B1" s="64"/>
      <c r="C1" s="64"/>
      <c r="D1" s="64"/>
      <c r="E1" s="64"/>
      <c r="F1" s="64"/>
      <c r="G1" s="64"/>
      <c r="H1" s="65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150645406.86000001</v>
      </c>
      <c r="D6" s="50">
        <v>26688606.859999999</v>
      </c>
      <c r="E6" s="50">
        <f>C6+D6</f>
        <v>177334013.72000003</v>
      </c>
      <c r="F6" s="50">
        <v>123043415.54000001</v>
      </c>
      <c r="G6" s="50">
        <v>122368243.06</v>
      </c>
      <c r="H6" s="50">
        <f>E6-F6</f>
        <v>54290598.180000022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39047434.399999999</v>
      </c>
      <c r="D8" s="50">
        <v>93691908.189999998</v>
      </c>
      <c r="E8" s="50">
        <f>C8+D8</f>
        <v>132739342.59</v>
      </c>
      <c r="F8" s="50">
        <v>91630610.579999998</v>
      </c>
      <c r="G8" s="50">
        <v>84979735.430000007</v>
      </c>
      <c r="H8" s="50">
        <f>E8-F8</f>
        <v>41108732.010000005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6500000</v>
      </c>
      <c r="D10" s="50">
        <v>0</v>
      </c>
      <c r="E10" s="50">
        <f>C10+D10</f>
        <v>6500000</v>
      </c>
      <c r="F10" s="50">
        <v>6500000</v>
      </c>
      <c r="G10" s="50">
        <v>6500000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196192841.26000002</v>
      </c>
      <c r="D16" s="17">
        <f>SUM(D6+D8+D10+D12+D14)</f>
        <v>120380515.05</v>
      </c>
      <c r="E16" s="17">
        <f>SUM(E6+E8+E10+E12+E14)</f>
        <v>316573356.31000006</v>
      </c>
      <c r="F16" s="17">
        <f t="shared" ref="F16:H16" si="0">SUM(F6+F8+F10+F12+F14)</f>
        <v>221174026.12</v>
      </c>
      <c r="G16" s="17">
        <f t="shared" si="0"/>
        <v>213847978.49000001</v>
      </c>
      <c r="H16" s="17">
        <f t="shared" si="0"/>
        <v>95399330.190000027</v>
      </c>
    </row>
    <row r="17" spans="2:8" x14ac:dyDescent="0.2">
      <c r="B17" s="66" t="s">
        <v>179</v>
      </c>
      <c r="C17" s="66"/>
      <c r="D17" s="66"/>
      <c r="E17" s="66"/>
      <c r="F17" s="66"/>
      <c r="G17" s="66"/>
      <c r="H17" s="66"/>
    </row>
  </sheetData>
  <sheetProtection formatCells="0" formatColumns="0" formatRows="0" autoFilter="0"/>
  <mergeCells count="5">
    <mergeCell ref="A1:H1"/>
    <mergeCell ref="C2:G2"/>
    <mergeCell ref="H2:H3"/>
    <mergeCell ref="A2:B4"/>
    <mergeCell ref="B17:H1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showGridLines="0" topLeftCell="A88" workbookViewId="0">
      <selection activeCell="B94" sqref="B94:H9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53.25" customHeight="1" x14ac:dyDescent="0.2">
      <c r="A1" s="63" t="s">
        <v>181</v>
      </c>
      <c r="B1" s="64"/>
      <c r="C1" s="64"/>
      <c r="D1" s="64"/>
      <c r="E1" s="64"/>
      <c r="F1" s="64"/>
      <c r="G1" s="64"/>
      <c r="H1" s="65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128</v>
      </c>
      <c r="B7" s="22"/>
      <c r="C7" s="15">
        <v>1130723.6399999999</v>
      </c>
      <c r="D7" s="15">
        <v>165565.51999999999</v>
      </c>
      <c r="E7" s="15">
        <f>C7+D7</f>
        <v>1296289.1599999999</v>
      </c>
      <c r="F7" s="15">
        <v>1002456.35</v>
      </c>
      <c r="G7" s="15">
        <v>1002456.35</v>
      </c>
      <c r="H7" s="15">
        <f>E7-F7</f>
        <v>293832.80999999994</v>
      </c>
    </row>
    <row r="8" spans="1:8" x14ac:dyDescent="0.2">
      <c r="A8" s="4" t="s">
        <v>129</v>
      </c>
      <c r="B8" s="22"/>
      <c r="C8" s="15">
        <v>783862.62</v>
      </c>
      <c r="D8" s="15">
        <v>-4368.3</v>
      </c>
      <c r="E8" s="15">
        <f t="shared" ref="E8:E13" si="0">C8+D8</f>
        <v>779494.32</v>
      </c>
      <c r="F8" s="15">
        <v>519999.91</v>
      </c>
      <c r="G8" s="15">
        <v>519999.91</v>
      </c>
      <c r="H8" s="15">
        <f t="shared" ref="H8:H13" si="1">E8-F8</f>
        <v>259494.40999999997</v>
      </c>
    </row>
    <row r="9" spans="1:8" x14ac:dyDescent="0.2">
      <c r="A9" s="4" t="s">
        <v>130</v>
      </c>
      <c r="B9" s="22"/>
      <c r="C9" s="15">
        <v>6538551.8399999999</v>
      </c>
      <c r="D9" s="15">
        <v>1136504.8400000001</v>
      </c>
      <c r="E9" s="15">
        <f t="shared" si="0"/>
        <v>7675056.6799999997</v>
      </c>
      <c r="F9" s="15">
        <v>5671980.8300000001</v>
      </c>
      <c r="G9" s="15">
        <v>5671980.8300000001</v>
      </c>
      <c r="H9" s="15">
        <f t="shared" si="1"/>
        <v>2003075.8499999996</v>
      </c>
    </row>
    <row r="10" spans="1:8" x14ac:dyDescent="0.2">
      <c r="A10" s="4" t="s">
        <v>131</v>
      </c>
      <c r="B10" s="22"/>
      <c r="C10" s="15">
        <v>2264881.61</v>
      </c>
      <c r="D10" s="15">
        <v>580</v>
      </c>
      <c r="E10" s="15">
        <f t="shared" si="0"/>
        <v>2265461.61</v>
      </c>
      <c r="F10" s="15">
        <v>1505004.31</v>
      </c>
      <c r="G10" s="15">
        <v>1505004.31</v>
      </c>
      <c r="H10" s="15">
        <f t="shared" si="1"/>
        <v>760457.29999999981</v>
      </c>
    </row>
    <row r="11" spans="1:8" x14ac:dyDescent="0.2">
      <c r="A11" s="4" t="s">
        <v>132</v>
      </c>
      <c r="B11" s="22"/>
      <c r="C11" s="15">
        <v>1339555.75</v>
      </c>
      <c r="D11" s="15">
        <v>-364265.57</v>
      </c>
      <c r="E11" s="15">
        <f t="shared" si="0"/>
        <v>975290.17999999993</v>
      </c>
      <c r="F11" s="15">
        <v>594224.48</v>
      </c>
      <c r="G11" s="15">
        <v>594224.48</v>
      </c>
      <c r="H11" s="15">
        <f t="shared" si="1"/>
        <v>381065.69999999995</v>
      </c>
    </row>
    <row r="12" spans="1:8" x14ac:dyDescent="0.2">
      <c r="A12" s="4" t="s">
        <v>133</v>
      </c>
      <c r="B12" s="22"/>
      <c r="C12" s="15">
        <v>1410422.65</v>
      </c>
      <c r="D12" s="15">
        <v>840000</v>
      </c>
      <c r="E12" s="15">
        <f t="shared" si="0"/>
        <v>2250422.65</v>
      </c>
      <c r="F12" s="15">
        <v>1735048.51</v>
      </c>
      <c r="G12" s="15">
        <v>1735048.51</v>
      </c>
      <c r="H12" s="15">
        <f t="shared" si="1"/>
        <v>515374.1399999999</v>
      </c>
    </row>
    <row r="13" spans="1:8" x14ac:dyDescent="0.2">
      <c r="A13" s="4" t="s">
        <v>134</v>
      </c>
      <c r="B13" s="22"/>
      <c r="C13" s="15">
        <v>18961483.710000001</v>
      </c>
      <c r="D13" s="15">
        <v>152637.76000000001</v>
      </c>
      <c r="E13" s="15">
        <f t="shared" si="0"/>
        <v>19114121.470000003</v>
      </c>
      <c r="F13" s="15">
        <v>16837997.309999999</v>
      </c>
      <c r="G13" s="15">
        <v>16818824.829999998</v>
      </c>
      <c r="H13" s="15">
        <f t="shared" si="1"/>
        <v>2276124.1600000039</v>
      </c>
    </row>
    <row r="14" spans="1:8" x14ac:dyDescent="0.2">
      <c r="A14" s="4" t="s">
        <v>135</v>
      </c>
      <c r="B14" s="22"/>
      <c r="C14" s="15">
        <v>2119246.0299999998</v>
      </c>
      <c r="D14" s="15">
        <v>746292.7</v>
      </c>
      <c r="E14" s="15">
        <f t="shared" ref="E14" si="2">C14+D14</f>
        <v>2865538.7299999995</v>
      </c>
      <c r="F14" s="15">
        <v>1618569.01</v>
      </c>
      <c r="G14" s="15">
        <v>1618569.01</v>
      </c>
      <c r="H14" s="15">
        <f t="shared" ref="H14" si="3">E14-F14</f>
        <v>1246969.7199999995</v>
      </c>
    </row>
    <row r="15" spans="1:8" x14ac:dyDescent="0.2">
      <c r="A15" s="4" t="s">
        <v>136</v>
      </c>
      <c r="B15" s="22"/>
      <c r="C15" s="15">
        <v>356429.81</v>
      </c>
      <c r="D15" s="15">
        <v>0</v>
      </c>
      <c r="E15" s="15">
        <f t="shared" ref="E15" si="4">C15+D15</f>
        <v>356429.81</v>
      </c>
      <c r="F15" s="15">
        <v>239970.23</v>
      </c>
      <c r="G15" s="15">
        <v>239970.23</v>
      </c>
      <c r="H15" s="15">
        <f t="shared" ref="H15" si="5">E15-F15</f>
        <v>116459.57999999999</v>
      </c>
    </row>
    <row r="16" spans="1:8" x14ac:dyDescent="0.2">
      <c r="A16" s="4" t="s">
        <v>137</v>
      </c>
      <c r="B16" s="22"/>
      <c r="C16" s="15">
        <v>438970.85</v>
      </c>
      <c r="D16" s="15">
        <v>-196159.67</v>
      </c>
      <c r="E16" s="15">
        <f t="shared" ref="E16" si="6">C16+D16</f>
        <v>242811.17999999996</v>
      </c>
      <c r="F16" s="15">
        <v>146597.38</v>
      </c>
      <c r="G16" s="15">
        <v>146597.38</v>
      </c>
      <c r="H16" s="15">
        <f t="shared" ref="H16" si="7">E16-F16</f>
        <v>96213.799999999959</v>
      </c>
    </row>
    <row r="17" spans="1:8" x14ac:dyDescent="0.2">
      <c r="A17" s="4" t="s">
        <v>138</v>
      </c>
      <c r="B17" s="22"/>
      <c r="C17" s="15">
        <v>1241474.73</v>
      </c>
      <c r="D17" s="15">
        <v>9082.66</v>
      </c>
      <c r="E17" s="15">
        <f t="shared" ref="E17" si="8">C17+D17</f>
        <v>1250557.3899999999</v>
      </c>
      <c r="F17" s="15">
        <v>800109.03</v>
      </c>
      <c r="G17" s="15">
        <v>800109.03</v>
      </c>
      <c r="H17" s="15">
        <f t="shared" ref="H17" si="9">E17-F17</f>
        <v>450448.35999999987</v>
      </c>
    </row>
    <row r="18" spans="1:8" x14ac:dyDescent="0.2">
      <c r="A18" s="4" t="s">
        <v>139</v>
      </c>
      <c r="B18" s="22"/>
      <c r="C18" s="15">
        <v>18338467.079999998</v>
      </c>
      <c r="D18" s="15">
        <v>14801861.91</v>
      </c>
      <c r="E18" s="15">
        <f t="shared" ref="E18" si="10">C18+D18</f>
        <v>33140328.989999998</v>
      </c>
      <c r="F18" s="15">
        <v>27147863.82</v>
      </c>
      <c r="G18" s="15">
        <v>27031863.82</v>
      </c>
      <c r="H18" s="15">
        <f t="shared" ref="H18" si="11">E18-F18</f>
        <v>5992465.1699999981</v>
      </c>
    </row>
    <row r="19" spans="1:8" x14ac:dyDescent="0.2">
      <c r="A19" s="4" t="s">
        <v>140</v>
      </c>
      <c r="B19" s="22"/>
      <c r="C19" s="15">
        <v>912142.12</v>
      </c>
      <c r="D19" s="15">
        <v>252389.09</v>
      </c>
      <c r="E19" s="15">
        <f t="shared" ref="E19" si="12">C19+D19</f>
        <v>1164531.21</v>
      </c>
      <c r="F19" s="15">
        <v>840409.51</v>
      </c>
      <c r="G19" s="15">
        <v>840409.51</v>
      </c>
      <c r="H19" s="15">
        <f t="shared" ref="H19" si="13">E19-F19</f>
        <v>324121.69999999995</v>
      </c>
    </row>
    <row r="20" spans="1:8" x14ac:dyDescent="0.2">
      <c r="A20" s="4" t="s">
        <v>141</v>
      </c>
      <c r="B20" s="22"/>
      <c r="C20" s="15">
        <v>1775769.87</v>
      </c>
      <c r="D20" s="15">
        <v>20816.349999999999</v>
      </c>
      <c r="E20" s="15">
        <f t="shared" ref="E20" si="14">C20+D20</f>
        <v>1796586.2200000002</v>
      </c>
      <c r="F20" s="15">
        <v>1022891.77</v>
      </c>
      <c r="G20" s="15">
        <v>1022891.77</v>
      </c>
      <c r="H20" s="15">
        <f t="shared" ref="H20" si="15">E20-F20</f>
        <v>773694.45000000019</v>
      </c>
    </row>
    <row r="21" spans="1:8" x14ac:dyDescent="0.2">
      <c r="A21" s="4" t="s">
        <v>142</v>
      </c>
      <c r="B21" s="22"/>
      <c r="C21" s="15">
        <v>416724.57</v>
      </c>
      <c r="D21" s="15">
        <v>0</v>
      </c>
      <c r="E21" s="15">
        <f t="shared" ref="E21" si="16">C21+D21</f>
        <v>416724.57</v>
      </c>
      <c r="F21" s="15">
        <v>101434.08</v>
      </c>
      <c r="G21" s="15">
        <v>101434.08</v>
      </c>
      <c r="H21" s="15">
        <f t="shared" ref="H21" si="17">E21-F21</f>
        <v>315290.49</v>
      </c>
    </row>
    <row r="22" spans="1:8" x14ac:dyDescent="0.2">
      <c r="A22" s="4" t="s">
        <v>143</v>
      </c>
      <c r="B22" s="22"/>
      <c r="C22" s="15">
        <v>1337791.3</v>
      </c>
      <c r="D22" s="15">
        <v>8444.7999999999993</v>
      </c>
      <c r="E22" s="15">
        <f t="shared" ref="E22" si="18">C22+D22</f>
        <v>1346236.1</v>
      </c>
      <c r="F22" s="15">
        <v>943489.49</v>
      </c>
      <c r="G22" s="15">
        <v>943489.49</v>
      </c>
      <c r="H22" s="15">
        <f t="shared" ref="H22" si="19">E22-F22</f>
        <v>402746.6100000001</v>
      </c>
    </row>
    <row r="23" spans="1:8" x14ac:dyDescent="0.2">
      <c r="A23" s="4" t="s">
        <v>144</v>
      </c>
      <c r="B23" s="22"/>
      <c r="C23" s="15">
        <v>709016.87</v>
      </c>
      <c r="D23" s="15">
        <v>-322235.18</v>
      </c>
      <c r="E23" s="15">
        <f t="shared" ref="E23" si="20">C23+D23</f>
        <v>386781.69</v>
      </c>
      <c r="F23" s="15">
        <v>192062.79</v>
      </c>
      <c r="G23" s="15">
        <v>192062.79</v>
      </c>
      <c r="H23" s="15">
        <f t="shared" ref="H23" si="21">E23-F23</f>
        <v>194718.9</v>
      </c>
    </row>
    <row r="24" spans="1:8" x14ac:dyDescent="0.2">
      <c r="A24" s="4" t="s">
        <v>145</v>
      </c>
      <c r="B24" s="22"/>
      <c r="C24" s="15">
        <v>20736429.629999999</v>
      </c>
      <c r="D24" s="15">
        <v>2049645.41</v>
      </c>
      <c r="E24" s="15">
        <f t="shared" ref="E24" si="22">C24+D24</f>
        <v>22786075.039999999</v>
      </c>
      <c r="F24" s="15">
        <v>17268288.140000001</v>
      </c>
      <c r="G24" s="15">
        <v>17268288.140000001</v>
      </c>
      <c r="H24" s="15">
        <f t="shared" ref="H24" si="23">E24-F24</f>
        <v>5517786.8999999985</v>
      </c>
    </row>
    <row r="25" spans="1:8" x14ac:dyDescent="0.2">
      <c r="A25" s="4" t="s">
        <v>146</v>
      </c>
      <c r="B25" s="22"/>
      <c r="C25" s="15">
        <v>1795083.05</v>
      </c>
      <c r="D25" s="15">
        <v>-84996.04</v>
      </c>
      <c r="E25" s="15">
        <f t="shared" ref="E25" si="24">C25+D25</f>
        <v>1710087.01</v>
      </c>
      <c r="F25" s="15">
        <v>1325294.94</v>
      </c>
      <c r="G25" s="15">
        <v>1325294.94</v>
      </c>
      <c r="H25" s="15">
        <f t="shared" ref="H25" si="25">E25-F25</f>
        <v>384792.07000000007</v>
      </c>
    </row>
    <row r="26" spans="1:8" x14ac:dyDescent="0.2">
      <c r="A26" s="4" t="s">
        <v>147</v>
      </c>
      <c r="B26" s="22"/>
      <c r="C26" s="15">
        <v>463788.3</v>
      </c>
      <c r="D26" s="15">
        <v>602.69000000000005</v>
      </c>
      <c r="E26" s="15">
        <f t="shared" ref="E26" si="26">C26+D26</f>
        <v>464390.99</v>
      </c>
      <c r="F26" s="15">
        <v>297002.84000000003</v>
      </c>
      <c r="G26" s="15">
        <v>297002.84000000003</v>
      </c>
      <c r="H26" s="15">
        <f t="shared" ref="H26" si="27">E26-F26</f>
        <v>167388.14999999997</v>
      </c>
    </row>
    <row r="27" spans="1:8" x14ac:dyDescent="0.2">
      <c r="A27" s="4" t="s">
        <v>148</v>
      </c>
      <c r="B27" s="22"/>
      <c r="C27" s="15">
        <v>2517001.2200000002</v>
      </c>
      <c r="D27" s="15">
        <v>466773.33</v>
      </c>
      <c r="E27" s="15">
        <f t="shared" ref="E27" si="28">C27+D27</f>
        <v>2983774.5500000003</v>
      </c>
      <c r="F27" s="15">
        <v>1955599.6</v>
      </c>
      <c r="G27" s="15">
        <v>1955599.6</v>
      </c>
      <c r="H27" s="15">
        <f t="shared" ref="H27" si="29">E27-F27</f>
        <v>1028174.9500000002</v>
      </c>
    </row>
    <row r="28" spans="1:8" x14ac:dyDescent="0.2">
      <c r="A28" s="4" t="s">
        <v>149</v>
      </c>
      <c r="B28" s="22"/>
      <c r="C28" s="15">
        <v>2761885.79</v>
      </c>
      <c r="D28" s="15">
        <v>73509.75</v>
      </c>
      <c r="E28" s="15">
        <f t="shared" ref="E28" si="30">C28+D28</f>
        <v>2835395.54</v>
      </c>
      <c r="F28" s="15">
        <v>1860403.23</v>
      </c>
      <c r="G28" s="15">
        <v>1860403.23</v>
      </c>
      <c r="H28" s="15">
        <f t="shared" ref="H28" si="31">E28-F28</f>
        <v>974992.31</v>
      </c>
    </row>
    <row r="29" spans="1:8" x14ac:dyDescent="0.2">
      <c r="A29" s="4" t="s">
        <v>150</v>
      </c>
      <c r="B29" s="22"/>
      <c r="C29" s="15">
        <v>21872018.620000001</v>
      </c>
      <c r="D29" s="15">
        <v>-2414183.96</v>
      </c>
      <c r="E29" s="15">
        <f t="shared" ref="E29" si="32">C29+D29</f>
        <v>19457834.66</v>
      </c>
      <c r="F29" s="15">
        <v>11953196.27</v>
      </c>
      <c r="G29" s="15">
        <v>11953196.27</v>
      </c>
      <c r="H29" s="15">
        <f t="shared" ref="H29" si="33">E29-F29</f>
        <v>7504638.3900000006</v>
      </c>
    </row>
    <row r="30" spans="1:8" x14ac:dyDescent="0.2">
      <c r="A30" s="4" t="s">
        <v>151</v>
      </c>
      <c r="B30" s="22"/>
      <c r="C30" s="15">
        <v>3046040.51</v>
      </c>
      <c r="D30" s="15">
        <v>1850430.6</v>
      </c>
      <c r="E30" s="15">
        <f t="shared" ref="E30" si="34">C30+D30</f>
        <v>4896471.1099999994</v>
      </c>
      <c r="F30" s="15">
        <v>2158539.09</v>
      </c>
      <c r="G30" s="15">
        <v>2158539.09</v>
      </c>
      <c r="H30" s="15">
        <f t="shared" ref="H30" si="35">E30-F30</f>
        <v>2737932.0199999996</v>
      </c>
    </row>
    <row r="31" spans="1:8" x14ac:dyDescent="0.2">
      <c r="A31" s="4" t="s">
        <v>152</v>
      </c>
      <c r="B31" s="22"/>
      <c r="C31" s="15">
        <v>632491.18000000005</v>
      </c>
      <c r="D31" s="15">
        <v>-432321.58</v>
      </c>
      <c r="E31" s="15">
        <f t="shared" ref="E31" si="36">C31+D31</f>
        <v>200169.60000000003</v>
      </c>
      <c r="F31" s="15">
        <v>134685.71</v>
      </c>
      <c r="G31" s="15">
        <v>134685.71</v>
      </c>
      <c r="H31" s="15">
        <f t="shared" ref="H31" si="37">E31-F31</f>
        <v>65483.890000000043</v>
      </c>
    </row>
    <row r="32" spans="1:8" x14ac:dyDescent="0.2">
      <c r="A32" s="4" t="s">
        <v>153</v>
      </c>
      <c r="B32" s="22"/>
      <c r="C32" s="15">
        <v>2804980.17</v>
      </c>
      <c r="D32" s="15">
        <v>722868.73</v>
      </c>
      <c r="E32" s="15">
        <f t="shared" ref="E32" si="38">C32+D32</f>
        <v>3527848.9</v>
      </c>
      <c r="F32" s="15">
        <v>2354353.83</v>
      </c>
      <c r="G32" s="15">
        <v>1368353.83</v>
      </c>
      <c r="H32" s="15">
        <f t="shared" ref="H32" si="39">E32-F32</f>
        <v>1173495.0699999998</v>
      </c>
    </row>
    <row r="33" spans="1:8" x14ac:dyDescent="0.2">
      <c r="A33" s="4" t="s">
        <v>154</v>
      </c>
      <c r="B33" s="22"/>
      <c r="C33" s="15">
        <v>1292101.53</v>
      </c>
      <c r="D33" s="15">
        <v>-6151.46</v>
      </c>
      <c r="E33" s="15">
        <f t="shared" ref="E33" si="40">C33+D33</f>
        <v>1285950.07</v>
      </c>
      <c r="F33" s="15">
        <v>738236.75</v>
      </c>
      <c r="G33" s="15">
        <v>738236.75</v>
      </c>
      <c r="H33" s="15">
        <f t="shared" ref="H33" si="41">E33-F33</f>
        <v>547713.32000000007</v>
      </c>
    </row>
    <row r="34" spans="1:8" x14ac:dyDescent="0.2">
      <c r="A34" s="4" t="s">
        <v>155</v>
      </c>
      <c r="B34" s="22"/>
      <c r="C34" s="15">
        <v>11743919.390000001</v>
      </c>
      <c r="D34" s="15">
        <v>-594533.31000000006</v>
      </c>
      <c r="E34" s="15">
        <f t="shared" ref="E34" si="42">C34+D34</f>
        <v>11149386.08</v>
      </c>
      <c r="F34" s="15">
        <v>7343007.4699999997</v>
      </c>
      <c r="G34" s="15">
        <v>6803007.4699999997</v>
      </c>
      <c r="H34" s="15">
        <f t="shared" ref="H34" si="43">E34-F34</f>
        <v>3806378.6100000003</v>
      </c>
    </row>
    <row r="35" spans="1:8" x14ac:dyDescent="0.2">
      <c r="A35" s="4" t="s">
        <v>156</v>
      </c>
      <c r="B35" s="22"/>
      <c r="C35" s="15">
        <v>1229348.6599999999</v>
      </c>
      <c r="D35" s="15">
        <v>2060585.91</v>
      </c>
      <c r="E35" s="15">
        <f t="shared" ref="E35" si="44">C35+D35</f>
        <v>3289934.57</v>
      </c>
      <c r="F35" s="15">
        <v>2245470.9500000002</v>
      </c>
      <c r="G35" s="15">
        <v>2245470.9500000002</v>
      </c>
      <c r="H35" s="15">
        <f t="shared" ref="H35" si="45">E35-F35</f>
        <v>1044463.6199999996</v>
      </c>
    </row>
    <row r="36" spans="1:8" x14ac:dyDescent="0.2">
      <c r="A36" s="4" t="s">
        <v>157</v>
      </c>
      <c r="B36" s="22"/>
      <c r="C36" s="15">
        <v>1368623.81</v>
      </c>
      <c r="D36" s="15">
        <v>339531.66</v>
      </c>
      <c r="E36" s="15">
        <f t="shared" ref="E36" si="46">C36+D36</f>
        <v>1708155.47</v>
      </c>
      <c r="F36" s="15">
        <v>1303683.01</v>
      </c>
      <c r="G36" s="15">
        <v>1303683.01</v>
      </c>
      <c r="H36" s="15">
        <f t="shared" ref="H36" si="47">E36-F36</f>
        <v>404472.45999999996</v>
      </c>
    </row>
    <row r="37" spans="1:8" x14ac:dyDescent="0.2">
      <c r="A37" s="4" t="s">
        <v>158</v>
      </c>
      <c r="B37" s="22"/>
      <c r="C37" s="15">
        <v>3590375.82</v>
      </c>
      <c r="D37" s="15">
        <v>-323698.56</v>
      </c>
      <c r="E37" s="15">
        <f t="shared" ref="E37" si="48">C37+D37</f>
        <v>3266677.26</v>
      </c>
      <c r="F37" s="15">
        <v>2037367.88</v>
      </c>
      <c r="G37" s="15">
        <v>2037367.88</v>
      </c>
      <c r="H37" s="15">
        <f t="shared" ref="H37" si="49">E37-F37</f>
        <v>1229309.3799999999</v>
      </c>
    </row>
    <row r="38" spans="1:8" x14ac:dyDescent="0.2">
      <c r="A38" s="4" t="s">
        <v>159</v>
      </c>
      <c r="B38" s="22"/>
      <c r="C38" s="15">
        <v>4995188.75</v>
      </c>
      <c r="D38" s="15">
        <v>-659640.11</v>
      </c>
      <c r="E38" s="15">
        <f t="shared" ref="E38" si="50">C38+D38</f>
        <v>4335548.6399999997</v>
      </c>
      <c r="F38" s="15">
        <v>2861459.92</v>
      </c>
      <c r="G38" s="15">
        <v>2861459.92</v>
      </c>
      <c r="H38" s="15">
        <f t="shared" ref="H38" si="51">E38-F38</f>
        <v>1474088.7199999997</v>
      </c>
    </row>
    <row r="39" spans="1:8" x14ac:dyDescent="0.2">
      <c r="A39" s="4" t="s">
        <v>160</v>
      </c>
      <c r="B39" s="22"/>
      <c r="C39" s="15">
        <v>317792.12</v>
      </c>
      <c r="D39" s="15">
        <v>415300</v>
      </c>
      <c r="E39" s="15">
        <f t="shared" ref="E39" si="52">C39+D39</f>
        <v>733092.12</v>
      </c>
      <c r="F39" s="15">
        <v>638601.85</v>
      </c>
      <c r="G39" s="15">
        <v>638601.85</v>
      </c>
      <c r="H39" s="15">
        <f t="shared" ref="H39" si="53">E39-F39</f>
        <v>94490.270000000019</v>
      </c>
    </row>
    <row r="40" spans="1:8" x14ac:dyDescent="0.2">
      <c r="A40" s="4" t="s">
        <v>161</v>
      </c>
      <c r="B40" s="22"/>
      <c r="C40" s="15">
        <v>829171.97</v>
      </c>
      <c r="D40" s="15">
        <v>1200000.05</v>
      </c>
      <c r="E40" s="15">
        <f t="shared" ref="E40" si="54">C40+D40</f>
        <v>2029172.02</v>
      </c>
      <c r="F40" s="15">
        <v>1613045.2</v>
      </c>
      <c r="G40" s="15">
        <v>1613045.2</v>
      </c>
      <c r="H40" s="15">
        <f t="shared" ref="H40" si="55">E40-F40</f>
        <v>416126.82000000007</v>
      </c>
    </row>
    <row r="41" spans="1:8" x14ac:dyDescent="0.2">
      <c r="A41" s="4" t="s">
        <v>162</v>
      </c>
      <c r="B41" s="22"/>
      <c r="C41" s="15">
        <v>211682.4</v>
      </c>
      <c r="D41" s="15">
        <v>638.1</v>
      </c>
      <c r="E41" s="15">
        <f t="shared" ref="E41" si="56">C41+D41</f>
        <v>212320.5</v>
      </c>
      <c r="F41" s="15">
        <v>112487.65</v>
      </c>
      <c r="G41" s="15">
        <v>112487.65</v>
      </c>
      <c r="H41" s="15">
        <f t="shared" ref="H41" si="57">E41-F41</f>
        <v>99832.85</v>
      </c>
    </row>
    <row r="42" spans="1:8" x14ac:dyDescent="0.2">
      <c r="A42" s="4" t="s">
        <v>163</v>
      </c>
      <c r="B42" s="22"/>
      <c r="C42" s="15">
        <v>42116326.140000001</v>
      </c>
      <c r="D42" s="15">
        <v>92708797.790000007</v>
      </c>
      <c r="E42" s="15">
        <f t="shared" ref="E42" si="58">C42+D42</f>
        <v>134825123.93000001</v>
      </c>
      <c r="F42" s="15">
        <v>91852845.959999993</v>
      </c>
      <c r="G42" s="15">
        <v>86187970.810000002</v>
      </c>
      <c r="H42" s="15">
        <f t="shared" ref="H42" si="59">E42-F42</f>
        <v>42972277.970000014</v>
      </c>
    </row>
    <row r="43" spans="1:8" x14ac:dyDescent="0.2">
      <c r="A43" s="4" t="s">
        <v>164</v>
      </c>
      <c r="B43" s="22"/>
      <c r="C43" s="15">
        <v>2133714.56</v>
      </c>
      <c r="D43" s="15">
        <v>150606.87</v>
      </c>
      <c r="E43" s="15">
        <f t="shared" ref="E43" si="60">C43+D43</f>
        <v>2284321.4300000002</v>
      </c>
      <c r="F43" s="15">
        <v>1510341.75</v>
      </c>
      <c r="G43" s="15">
        <v>1510341.75</v>
      </c>
      <c r="H43" s="15">
        <f t="shared" ref="H43" si="61">E43-F43</f>
        <v>773979.68000000017</v>
      </c>
    </row>
    <row r="44" spans="1:8" x14ac:dyDescent="0.2">
      <c r="A44" s="4" t="s">
        <v>165</v>
      </c>
      <c r="B44" s="22"/>
      <c r="C44" s="15">
        <v>1656679.23</v>
      </c>
      <c r="D44" s="15">
        <v>2583319.5499999998</v>
      </c>
      <c r="E44" s="15">
        <f t="shared" ref="E44" si="62">C44+D44</f>
        <v>4239998.7799999993</v>
      </c>
      <c r="F44" s="15">
        <v>3929646.78</v>
      </c>
      <c r="G44" s="15">
        <v>3929646.78</v>
      </c>
      <c r="H44" s="15">
        <f t="shared" ref="H44" si="63">E44-F44</f>
        <v>310351.99999999953</v>
      </c>
    </row>
    <row r="45" spans="1:8" x14ac:dyDescent="0.2">
      <c r="A45" s="4" t="s">
        <v>166</v>
      </c>
      <c r="B45" s="22"/>
      <c r="C45" s="15">
        <v>325996.24</v>
      </c>
      <c r="D45" s="15">
        <v>2110</v>
      </c>
      <c r="E45" s="15">
        <f t="shared" ref="E45" si="64">C45+D45</f>
        <v>328106.23999999999</v>
      </c>
      <c r="F45" s="15">
        <v>175119.47</v>
      </c>
      <c r="G45" s="15">
        <v>175119.47</v>
      </c>
      <c r="H45" s="15">
        <f t="shared" ref="H45" si="65">E45-F45</f>
        <v>152986.76999999999</v>
      </c>
    </row>
    <row r="46" spans="1:8" x14ac:dyDescent="0.2">
      <c r="A46" s="4" t="s">
        <v>167</v>
      </c>
      <c r="B46" s="22"/>
      <c r="C46" s="15">
        <v>328046.05</v>
      </c>
      <c r="D46" s="15">
        <v>0</v>
      </c>
      <c r="E46" s="15">
        <f t="shared" ref="E46" si="66">C46+D46</f>
        <v>328046.05</v>
      </c>
      <c r="F46" s="15">
        <v>204702.32</v>
      </c>
      <c r="G46" s="15">
        <v>204702.32</v>
      </c>
      <c r="H46" s="15">
        <f t="shared" ref="H46" si="67">E46-F46</f>
        <v>123343.72999999998</v>
      </c>
    </row>
    <row r="47" spans="1:8" x14ac:dyDescent="0.2">
      <c r="A47" s="4" t="s">
        <v>168</v>
      </c>
      <c r="B47" s="22"/>
      <c r="C47" s="15">
        <v>1000952.11</v>
      </c>
      <c r="D47" s="15">
        <v>-527426.26</v>
      </c>
      <c r="E47" s="15">
        <f t="shared" ref="E47" si="68">C47+D47</f>
        <v>473525.85</v>
      </c>
      <c r="F47" s="15">
        <v>473375.85</v>
      </c>
      <c r="G47" s="15">
        <v>473375.85</v>
      </c>
      <c r="H47" s="15">
        <f t="shared" ref="H47" si="69">E47-F47</f>
        <v>150</v>
      </c>
    </row>
    <row r="48" spans="1:8" x14ac:dyDescent="0.2">
      <c r="A48" s="4" t="s">
        <v>169</v>
      </c>
      <c r="B48" s="22"/>
      <c r="C48" s="15">
        <v>495929.8</v>
      </c>
      <c r="D48" s="15">
        <v>0</v>
      </c>
      <c r="E48" s="15">
        <f t="shared" ref="E48" si="70">C48+D48</f>
        <v>495929.8</v>
      </c>
      <c r="F48" s="15">
        <v>309739.87</v>
      </c>
      <c r="G48" s="15">
        <v>309739.87</v>
      </c>
      <c r="H48" s="15">
        <f t="shared" ref="H48" si="71">E48-F48</f>
        <v>186189.93</v>
      </c>
    </row>
    <row r="49" spans="1:8" x14ac:dyDescent="0.2">
      <c r="A49" s="4" t="s">
        <v>170</v>
      </c>
      <c r="B49" s="22"/>
      <c r="C49" s="15">
        <v>1308602.3</v>
      </c>
      <c r="D49" s="15">
        <v>-242580.87</v>
      </c>
      <c r="E49" s="15">
        <f t="shared" ref="E49" si="72">C49+D49</f>
        <v>1066021.4300000002</v>
      </c>
      <c r="F49" s="15">
        <v>520917.49</v>
      </c>
      <c r="G49" s="15">
        <v>520917.49</v>
      </c>
      <c r="H49" s="15">
        <f t="shared" ref="H49" si="73">E49-F49</f>
        <v>545103.94000000018</v>
      </c>
    </row>
    <row r="50" spans="1:8" x14ac:dyDescent="0.2">
      <c r="A50" s="4" t="s">
        <v>171</v>
      </c>
      <c r="B50" s="22"/>
      <c r="C50" s="15">
        <v>2699090.24</v>
      </c>
      <c r="D50" s="15">
        <v>13331.29</v>
      </c>
      <c r="E50" s="15">
        <f t="shared" ref="E50" si="74">C50+D50</f>
        <v>2712421.5300000003</v>
      </c>
      <c r="F50" s="15">
        <v>1777703.46</v>
      </c>
      <c r="G50" s="15">
        <v>1777703.46</v>
      </c>
      <c r="H50" s="15">
        <f t="shared" ref="H50" si="75">E50-F50</f>
        <v>934718.0700000003</v>
      </c>
    </row>
    <row r="51" spans="1:8" x14ac:dyDescent="0.2">
      <c r="A51" s="4" t="s">
        <v>172</v>
      </c>
      <c r="B51" s="22"/>
      <c r="C51" s="15">
        <v>1844066.62</v>
      </c>
      <c r="D51" s="15">
        <v>381086.14</v>
      </c>
      <c r="E51" s="15">
        <f t="shared" ref="E51" si="76">C51+D51</f>
        <v>2225152.7600000002</v>
      </c>
      <c r="F51" s="15">
        <v>1307100.03</v>
      </c>
      <c r="G51" s="15">
        <v>1307100.03</v>
      </c>
      <c r="H51" s="15">
        <f t="shared" ref="H51" si="77">E51-F51</f>
        <v>918052.73000000021</v>
      </c>
    </row>
    <row r="52" spans="1:8" x14ac:dyDescent="0.2">
      <c r="A52" s="4" t="s">
        <v>173</v>
      </c>
      <c r="B52" s="22"/>
      <c r="C52" s="15">
        <v>0</v>
      </c>
      <c r="D52" s="15">
        <v>2333614.87</v>
      </c>
      <c r="E52" s="15">
        <f t="shared" ref="E52" si="78">C52+D52</f>
        <v>2333614.87</v>
      </c>
      <c r="F52" s="15">
        <v>0</v>
      </c>
      <c r="G52" s="15">
        <v>0</v>
      </c>
      <c r="H52" s="15">
        <f t="shared" ref="H52" si="79">E52-F52</f>
        <v>2333614.87</v>
      </c>
    </row>
    <row r="53" spans="1:8" x14ac:dyDescent="0.2">
      <c r="A53" s="4" t="s">
        <v>174</v>
      </c>
      <c r="B53" s="22"/>
      <c r="C53" s="15">
        <v>0</v>
      </c>
      <c r="D53" s="15">
        <v>1066147.55</v>
      </c>
      <c r="E53" s="15">
        <f t="shared" ref="E53" si="80">C53+D53</f>
        <v>1066147.55</v>
      </c>
      <c r="F53" s="15">
        <v>0</v>
      </c>
      <c r="G53" s="15">
        <v>0</v>
      </c>
      <c r="H53" s="15">
        <f t="shared" ref="H53" si="81">E53-F53</f>
        <v>1066147.55</v>
      </c>
    </row>
    <row r="54" spans="1:8" x14ac:dyDescent="0.2">
      <c r="A54" s="4" t="s">
        <v>175</v>
      </c>
      <c r="B54" s="22"/>
      <c r="C54" s="15">
        <v>0</v>
      </c>
      <c r="D54" s="15">
        <v>0</v>
      </c>
      <c r="E54" s="15">
        <f t="shared" ref="E54" si="82">C54+D54</f>
        <v>0</v>
      </c>
      <c r="F54" s="15">
        <v>8300</v>
      </c>
      <c r="G54" s="15">
        <v>8300</v>
      </c>
      <c r="H54" s="15">
        <f t="shared" ref="H54" si="83">E54-F54</f>
        <v>-8300</v>
      </c>
    </row>
    <row r="55" spans="1:8" x14ac:dyDescent="0.2">
      <c r="A55" s="4"/>
      <c r="B55" s="22"/>
      <c r="C55" s="15"/>
      <c r="D55" s="15"/>
      <c r="E55" s="15"/>
      <c r="F55" s="15"/>
      <c r="G55" s="15"/>
      <c r="H55" s="15"/>
    </row>
    <row r="56" spans="1:8" x14ac:dyDescent="0.2">
      <c r="A56" s="4"/>
      <c r="B56" s="25"/>
      <c r="C56" s="16"/>
      <c r="D56" s="16"/>
      <c r="E56" s="16"/>
      <c r="F56" s="16"/>
      <c r="G56" s="16"/>
      <c r="H56" s="16"/>
    </row>
    <row r="57" spans="1:8" x14ac:dyDescent="0.2">
      <c r="A57" s="26"/>
      <c r="B57" s="47" t="s">
        <v>53</v>
      </c>
      <c r="C57" s="23">
        <f t="shared" ref="C57:H57" si="84">SUM(C7:C56)</f>
        <v>196192841.26000008</v>
      </c>
      <c r="D57" s="23">
        <f t="shared" si="84"/>
        <v>120380515.05000003</v>
      </c>
      <c r="E57" s="23">
        <f t="shared" si="84"/>
        <v>316573356.31</v>
      </c>
      <c r="F57" s="23">
        <f t="shared" si="84"/>
        <v>221190626.12</v>
      </c>
      <c r="G57" s="23">
        <f t="shared" si="84"/>
        <v>213864578.49000001</v>
      </c>
      <c r="H57" s="23">
        <f t="shared" si="84"/>
        <v>95382730.190000027</v>
      </c>
    </row>
    <row r="60" spans="1:8" ht="45" customHeight="1" x14ac:dyDescent="0.2">
      <c r="A60" s="52" t="s">
        <v>176</v>
      </c>
      <c r="B60" s="53"/>
      <c r="C60" s="53"/>
      <c r="D60" s="53"/>
      <c r="E60" s="53"/>
      <c r="F60" s="53"/>
      <c r="G60" s="53"/>
      <c r="H60" s="54"/>
    </row>
    <row r="62" spans="1:8" x14ac:dyDescent="0.2">
      <c r="A62" s="57" t="s">
        <v>54</v>
      </c>
      <c r="B62" s="58"/>
      <c r="C62" s="52" t="s">
        <v>60</v>
      </c>
      <c r="D62" s="53"/>
      <c r="E62" s="53"/>
      <c r="F62" s="53"/>
      <c r="G62" s="54"/>
      <c r="H62" s="55" t="s">
        <v>59</v>
      </c>
    </row>
    <row r="63" spans="1:8" ht="22.5" x14ac:dyDescent="0.2">
      <c r="A63" s="59"/>
      <c r="B63" s="60"/>
      <c r="C63" s="9" t="s">
        <v>55</v>
      </c>
      <c r="D63" s="9" t="s">
        <v>125</v>
      </c>
      <c r="E63" s="9" t="s">
        <v>56</v>
      </c>
      <c r="F63" s="9" t="s">
        <v>57</v>
      </c>
      <c r="G63" s="9" t="s">
        <v>58</v>
      </c>
      <c r="H63" s="56"/>
    </row>
    <row r="64" spans="1:8" x14ac:dyDescent="0.2">
      <c r="A64" s="61"/>
      <c r="B64" s="62"/>
      <c r="C64" s="10">
        <v>1</v>
      </c>
      <c r="D64" s="10">
        <v>2</v>
      </c>
      <c r="E64" s="10" t="s">
        <v>126</v>
      </c>
      <c r="F64" s="10">
        <v>4</v>
      </c>
      <c r="G64" s="10">
        <v>5</v>
      </c>
      <c r="H64" s="10" t="s">
        <v>127</v>
      </c>
    </row>
    <row r="65" spans="1:8" x14ac:dyDescent="0.2">
      <c r="A65" s="28"/>
      <c r="B65" s="29"/>
      <c r="C65" s="33"/>
      <c r="D65" s="33"/>
      <c r="E65" s="33"/>
      <c r="F65" s="33"/>
      <c r="G65" s="33"/>
      <c r="H65" s="33"/>
    </row>
    <row r="66" spans="1:8" x14ac:dyDescent="0.2">
      <c r="A66" s="4" t="s">
        <v>8</v>
      </c>
      <c r="B66" s="2"/>
      <c r="C66" s="34">
        <v>0</v>
      </c>
      <c r="D66" s="34">
        <v>0</v>
      </c>
      <c r="E66" s="34">
        <f>C66+D66</f>
        <v>0</v>
      </c>
      <c r="F66" s="34">
        <v>0</v>
      </c>
      <c r="G66" s="34">
        <v>0</v>
      </c>
      <c r="H66" s="34">
        <f>E66-F66</f>
        <v>0</v>
      </c>
    </row>
    <row r="67" spans="1:8" x14ac:dyDescent="0.2">
      <c r="A67" s="4" t="s">
        <v>9</v>
      </c>
      <c r="B67" s="2"/>
      <c r="C67" s="34">
        <v>0</v>
      </c>
      <c r="D67" s="34">
        <v>0</v>
      </c>
      <c r="E67" s="34">
        <f t="shared" ref="E67:E69" si="85">C67+D67</f>
        <v>0</v>
      </c>
      <c r="F67" s="34">
        <v>0</v>
      </c>
      <c r="G67" s="34">
        <v>0</v>
      </c>
      <c r="H67" s="34">
        <f t="shared" ref="H67:H69" si="86">E67-F67</f>
        <v>0</v>
      </c>
    </row>
    <row r="68" spans="1:8" x14ac:dyDescent="0.2">
      <c r="A68" s="4" t="s">
        <v>10</v>
      </c>
      <c r="B68" s="2"/>
      <c r="C68" s="34">
        <v>0</v>
      </c>
      <c r="D68" s="34">
        <v>0</v>
      </c>
      <c r="E68" s="34">
        <f t="shared" si="85"/>
        <v>0</v>
      </c>
      <c r="F68" s="34">
        <v>0</v>
      </c>
      <c r="G68" s="34">
        <v>0</v>
      </c>
      <c r="H68" s="34">
        <f t="shared" si="86"/>
        <v>0</v>
      </c>
    </row>
    <row r="69" spans="1:8" x14ac:dyDescent="0.2">
      <c r="A69" s="4" t="s">
        <v>11</v>
      </c>
      <c r="B69" s="2"/>
      <c r="C69" s="34">
        <v>0</v>
      </c>
      <c r="D69" s="34">
        <v>0</v>
      </c>
      <c r="E69" s="34">
        <f t="shared" si="85"/>
        <v>0</v>
      </c>
      <c r="F69" s="34">
        <v>0</v>
      </c>
      <c r="G69" s="34">
        <v>0</v>
      </c>
      <c r="H69" s="34">
        <f t="shared" si="86"/>
        <v>0</v>
      </c>
    </row>
    <row r="70" spans="1:8" x14ac:dyDescent="0.2">
      <c r="A70" s="4"/>
      <c r="B70" s="2"/>
      <c r="C70" s="35"/>
      <c r="D70" s="35"/>
      <c r="E70" s="35"/>
      <c r="F70" s="35"/>
      <c r="G70" s="35"/>
      <c r="H70" s="35"/>
    </row>
    <row r="71" spans="1:8" x14ac:dyDescent="0.2">
      <c r="A71" s="26"/>
      <c r="B71" s="47" t="s">
        <v>53</v>
      </c>
      <c r="C71" s="23">
        <f>SUM(C66:C70)</f>
        <v>0</v>
      </c>
      <c r="D71" s="23">
        <f>SUM(D66:D70)</f>
        <v>0</v>
      </c>
      <c r="E71" s="23">
        <f>SUM(E66:E69)</f>
        <v>0</v>
      </c>
      <c r="F71" s="23">
        <f>SUM(F66:F69)</f>
        <v>0</v>
      </c>
      <c r="G71" s="23">
        <f>SUM(G66:G69)</f>
        <v>0</v>
      </c>
      <c r="H71" s="23">
        <f>SUM(H66:H69)</f>
        <v>0</v>
      </c>
    </row>
    <row r="74" spans="1:8" ht="45" customHeight="1" x14ac:dyDescent="0.2">
      <c r="A74" s="52" t="s">
        <v>177</v>
      </c>
      <c r="B74" s="53"/>
      <c r="C74" s="53"/>
      <c r="D74" s="53"/>
      <c r="E74" s="53"/>
      <c r="F74" s="53"/>
      <c r="G74" s="53"/>
      <c r="H74" s="54"/>
    </row>
    <row r="75" spans="1:8" x14ac:dyDescent="0.2">
      <c r="A75" s="57" t="s">
        <v>54</v>
      </c>
      <c r="B75" s="58"/>
      <c r="C75" s="52" t="s">
        <v>60</v>
      </c>
      <c r="D75" s="53"/>
      <c r="E75" s="53"/>
      <c r="F75" s="53"/>
      <c r="G75" s="54"/>
      <c r="H75" s="55" t="s">
        <v>59</v>
      </c>
    </row>
    <row r="76" spans="1:8" ht="22.5" x14ac:dyDescent="0.2">
      <c r="A76" s="59"/>
      <c r="B76" s="60"/>
      <c r="C76" s="9" t="s">
        <v>55</v>
      </c>
      <c r="D76" s="9" t="s">
        <v>125</v>
      </c>
      <c r="E76" s="9" t="s">
        <v>56</v>
      </c>
      <c r="F76" s="9" t="s">
        <v>57</v>
      </c>
      <c r="G76" s="9" t="s">
        <v>58</v>
      </c>
      <c r="H76" s="56"/>
    </row>
    <row r="77" spans="1:8" x14ac:dyDescent="0.2">
      <c r="A77" s="61"/>
      <c r="B77" s="62"/>
      <c r="C77" s="10">
        <v>1</v>
      </c>
      <c r="D77" s="10">
        <v>2</v>
      </c>
      <c r="E77" s="10" t="s">
        <v>126</v>
      </c>
      <c r="F77" s="10">
        <v>4</v>
      </c>
      <c r="G77" s="10">
        <v>5</v>
      </c>
      <c r="H77" s="10" t="s">
        <v>127</v>
      </c>
    </row>
    <row r="78" spans="1:8" x14ac:dyDescent="0.2">
      <c r="A78" s="28"/>
      <c r="B78" s="29"/>
      <c r="C78" s="33"/>
      <c r="D78" s="33"/>
      <c r="E78" s="33"/>
      <c r="F78" s="33"/>
      <c r="G78" s="33"/>
      <c r="H78" s="33"/>
    </row>
    <row r="79" spans="1:8" ht="22.5" x14ac:dyDescent="0.2">
      <c r="A79" s="4"/>
      <c r="B79" s="31" t="s">
        <v>13</v>
      </c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4"/>
      <c r="B80" s="31"/>
      <c r="C80" s="34"/>
      <c r="D80" s="34"/>
      <c r="E80" s="34"/>
      <c r="F80" s="34"/>
      <c r="G80" s="34"/>
      <c r="H80" s="34"/>
    </row>
    <row r="81" spans="1:8" x14ac:dyDescent="0.2">
      <c r="A81" s="4"/>
      <c r="B81" s="31" t="s">
        <v>12</v>
      </c>
      <c r="C81" s="34">
        <v>0</v>
      </c>
      <c r="D81" s="34">
        <v>0</v>
      </c>
      <c r="E81" s="34">
        <f>C81+D81</f>
        <v>0</v>
      </c>
      <c r="F81" s="34">
        <v>0</v>
      </c>
      <c r="G81" s="34">
        <v>0</v>
      </c>
      <c r="H81" s="34">
        <f>E81-F81</f>
        <v>0</v>
      </c>
    </row>
    <row r="82" spans="1:8" x14ac:dyDescent="0.2">
      <c r="A82" s="4"/>
      <c r="B82" s="31"/>
      <c r="C82" s="34"/>
      <c r="D82" s="34"/>
      <c r="E82" s="34"/>
      <c r="F82" s="34"/>
      <c r="G82" s="34"/>
      <c r="H82" s="34"/>
    </row>
    <row r="83" spans="1:8" ht="22.5" x14ac:dyDescent="0.2">
      <c r="A83" s="4"/>
      <c r="B83" s="31" t="s">
        <v>14</v>
      </c>
      <c r="C83" s="34">
        <v>0</v>
      </c>
      <c r="D83" s="34">
        <v>0</v>
      </c>
      <c r="E83" s="34">
        <f>C83+D83</f>
        <v>0</v>
      </c>
      <c r="F83" s="34">
        <v>0</v>
      </c>
      <c r="G83" s="34">
        <v>0</v>
      </c>
      <c r="H83" s="34">
        <f>E83-F83</f>
        <v>0</v>
      </c>
    </row>
    <row r="84" spans="1:8" x14ac:dyDescent="0.2">
      <c r="A84" s="4"/>
      <c r="B84" s="31"/>
      <c r="C84" s="34"/>
      <c r="D84" s="34"/>
      <c r="E84" s="34"/>
      <c r="F84" s="34"/>
      <c r="G84" s="34"/>
      <c r="H84" s="34"/>
    </row>
    <row r="85" spans="1:8" ht="22.5" x14ac:dyDescent="0.2">
      <c r="A85" s="4"/>
      <c r="B85" s="31" t="s">
        <v>26</v>
      </c>
      <c r="C85" s="34">
        <v>0</v>
      </c>
      <c r="D85" s="34">
        <v>0</v>
      </c>
      <c r="E85" s="34">
        <f>C85+D85</f>
        <v>0</v>
      </c>
      <c r="F85" s="34">
        <v>0</v>
      </c>
      <c r="G85" s="34">
        <v>0</v>
      </c>
      <c r="H85" s="34">
        <f>E85-F85</f>
        <v>0</v>
      </c>
    </row>
    <row r="86" spans="1:8" x14ac:dyDescent="0.2">
      <c r="A86" s="4"/>
      <c r="B86" s="31"/>
      <c r="C86" s="34"/>
      <c r="D86" s="34"/>
      <c r="E86" s="34"/>
      <c r="F86" s="34"/>
      <c r="G86" s="34"/>
      <c r="H86" s="34"/>
    </row>
    <row r="87" spans="1:8" ht="22.5" x14ac:dyDescent="0.2">
      <c r="A87" s="4"/>
      <c r="B87" s="31" t="s">
        <v>27</v>
      </c>
      <c r="C87" s="34">
        <v>0</v>
      </c>
      <c r="D87" s="34">
        <v>0</v>
      </c>
      <c r="E87" s="34">
        <f>C87+D87</f>
        <v>0</v>
      </c>
      <c r="F87" s="34">
        <v>0</v>
      </c>
      <c r="G87" s="34">
        <v>0</v>
      </c>
      <c r="H87" s="34">
        <f>E87-F87</f>
        <v>0</v>
      </c>
    </row>
    <row r="88" spans="1:8" x14ac:dyDescent="0.2">
      <c r="A88" s="4"/>
      <c r="B88" s="31"/>
      <c r="C88" s="34"/>
      <c r="D88" s="34"/>
      <c r="E88" s="34"/>
      <c r="F88" s="34"/>
      <c r="G88" s="34"/>
      <c r="H88" s="34"/>
    </row>
    <row r="89" spans="1:8" ht="22.5" x14ac:dyDescent="0.2">
      <c r="A89" s="4"/>
      <c r="B89" s="31" t="s">
        <v>34</v>
      </c>
      <c r="C89" s="34">
        <v>0</v>
      </c>
      <c r="D89" s="34">
        <v>0</v>
      </c>
      <c r="E89" s="34">
        <f>C89+D89</f>
        <v>0</v>
      </c>
      <c r="F89" s="34">
        <v>0</v>
      </c>
      <c r="G89" s="34">
        <v>0</v>
      </c>
      <c r="H89" s="34">
        <f>E89-F89</f>
        <v>0</v>
      </c>
    </row>
    <row r="90" spans="1:8" x14ac:dyDescent="0.2">
      <c r="A90" s="4"/>
      <c r="B90" s="31"/>
      <c r="C90" s="34"/>
      <c r="D90" s="34"/>
      <c r="E90" s="34"/>
      <c r="F90" s="34"/>
      <c r="G90" s="34"/>
      <c r="H90" s="34"/>
    </row>
    <row r="91" spans="1:8" x14ac:dyDescent="0.2">
      <c r="A91" s="4"/>
      <c r="B91" s="31" t="s">
        <v>15</v>
      </c>
      <c r="C91" s="34">
        <v>0</v>
      </c>
      <c r="D91" s="34">
        <v>0</v>
      </c>
      <c r="E91" s="34">
        <f>C91+D91</f>
        <v>0</v>
      </c>
      <c r="F91" s="34">
        <v>0</v>
      </c>
      <c r="G91" s="34">
        <v>0</v>
      </c>
      <c r="H91" s="34">
        <f>E91-F91</f>
        <v>0</v>
      </c>
    </row>
    <row r="92" spans="1:8" x14ac:dyDescent="0.2">
      <c r="A92" s="30"/>
      <c r="B92" s="32"/>
      <c r="C92" s="35"/>
      <c r="D92" s="35"/>
      <c r="E92" s="35"/>
      <c r="F92" s="35"/>
      <c r="G92" s="35"/>
      <c r="H92" s="35"/>
    </row>
    <row r="93" spans="1:8" x14ac:dyDescent="0.2">
      <c r="A93" s="26"/>
      <c r="B93" s="47" t="s">
        <v>53</v>
      </c>
      <c r="C93" s="23">
        <f t="shared" ref="C93:H93" si="87">SUM(C79:C91)</f>
        <v>0</v>
      </c>
      <c r="D93" s="23">
        <f t="shared" si="87"/>
        <v>0</v>
      </c>
      <c r="E93" s="23">
        <f t="shared" si="87"/>
        <v>0</v>
      </c>
      <c r="F93" s="23">
        <f t="shared" si="87"/>
        <v>0</v>
      </c>
      <c r="G93" s="23">
        <f t="shared" si="87"/>
        <v>0</v>
      </c>
      <c r="H93" s="23">
        <f t="shared" si="87"/>
        <v>0</v>
      </c>
    </row>
    <row r="94" spans="1:8" x14ac:dyDescent="0.2">
      <c r="B94" s="66" t="s">
        <v>179</v>
      </c>
      <c r="C94" s="66"/>
      <c r="D94" s="66"/>
      <c r="E94" s="66"/>
      <c r="F94" s="66"/>
      <c r="G94" s="66"/>
      <c r="H94" s="66"/>
    </row>
  </sheetData>
  <sheetProtection formatCells="0" formatColumns="0" formatRows="0" insertRows="0" deleteRows="0" autoFilter="0"/>
  <mergeCells count="13">
    <mergeCell ref="B94:H94"/>
    <mergeCell ref="A1:H1"/>
    <mergeCell ref="A3:B5"/>
    <mergeCell ref="A60:H60"/>
    <mergeCell ref="A62:B64"/>
    <mergeCell ref="C3:G3"/>
    <mergeCell ref="H3:H4"/>
    <mergeCell ref="A74:H74"/>
    <mergeCell ref="A75:B77"/>
    <mergeCell ref="C75:G75"/>
    <mergeCell ref="H75:H76"/>
    <mergeCell ref="C62:G62"/>
    <mergeCell ref="H62:H6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activeCell="E42" sqref="E4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3" t="s">
        <v>182</v>
      </c>
      <c r="B1" s="64"/>
      <c r="C1" s="64"/>
      <c r="D1" s="64"/>
      <c r="E1" s="64"/>
      <c r="F1" s="64"/>
      <c r="G1" s="64"/>
      <c r="H1" s="65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92062276.609999999</v>
      </c>
      <c r="D6" s="15">
        <f t="shared" si="0"/>
        <v>8640265.7800000012</v>
      </c>
      <c r="E6" s="15">
        <f t="shared" si="0"/>
        <v>100702542.39</v>
      </c>
      <c r="F6" s="15">
        <f t="shared" si="0"/>
        <v>67218987.239999995</v>
      </c>
      <c r="G6" s="15">
        <f t="shared" si="0"/>
        <v>66213814.760000005</v>
      </c>
      <c r="H6" s="15">
        <f t="shared" si="0"/>
        <v>33483555.149999995</v>
      </c>
    </row>
    <row r="7" spans="1:8" x14ac:dyDescent="0.2">
      <c r="A7" s="38"/>
      <c r="B7" s="42" t="s">
        <v>42</v>
      </c>
      <c r="C7" s="15">
        <v>7322414.46</v>
      </c>
      <c r="D7" s="15">
        <v>3465751.41</v>
      </c>
      <c r="E7" s="15">
        <f>C7+D7</f>
        <v>10788165.870000001</v>
      </c>
      <c r="F7" s="15">
        <v>6191980.7400000002</v>
      </c>
      <c r="G7" s="15">
        <v>6191980.7400000002</v>
      </c>
      <c r="H7" s="15">
        <f>E7-F7</f>
        <v>4596185.1300000008</v>
      </c>
    </row>
    <row r="8" spans="1:8" x14ac:dyDescent="0.2">
      <c r="A8" s="38"/>
      <c r="B8" s="42" t="s">
        <v>17</v>
      </c>
      <c r="C8" s="15">
        <v>356429.81</v>
      </c>
      <c r="D8" s="15">
        <v>0</v>
      </c>
      <c r="E8" s="15">
        <f t="shared" ref="E8:E14" si="1">C8+D8</f>
        <v>356429.81</v>
      </c>
      <c r="F8" s="15">
        <v>239970.23</v>
      </c>
      <c r="G8" s="15">
        <v>239970.23</v>
      </c>
      <c r="H8" s="15">
        <f t="shared" ref="H8:H14" si="2">E8-F8</f>
        <v>116459.57999999999</v>
      </c>
    </row>
    <row r="9" spans="1:8" x14ac:dyDescent="0.2">
      <c r="A9" s="38"/>
      <c r="B9" s="42" t="s">
        <v>43</v>
      </c>
      <c r="C9" s="15">
        <v>10141950.5</v>
      </c>
      <c r="D9" s="15">
        <v>3260525</v>
      </c>
      <c r="E9" s="15">
        <f t="shared" si="1"/>
        <v>13402475.5</v>
      </c>
      <c r="F9" s="15">
        <v>7855314.75</v>
      </c>
      <c r="G9" s="15">
        <v>7855314.75</v>
      </c>
      <c r="H9" s="15">
        <f t="shared" si="2"/>
        <v>5547160.75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20699153.780000001</v>
      </c>
      <c r="D11" s="15">
        <v>-2923731.67</v>
      </c>
      <c r="E11" s="15">
        <f t="shared" si="1"/>
        <v>17775422.109999999</v>
      </c>
      <c r="F11" s="15">
        <v>14381598.75</v>
      </c>
      <c r="G11" s="15">
        <v>14362426.27</v>
      </c>
      <c r="H11" s="15">
        <f t="shared" si="2"/>
        <v>3393823.3599999994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28355530.48</v>
      </c>
      <c r="D13" s="15">
        <v>-273206.21000000002</v>
      </c>
      <c r="E13" s="15">
        <f t="shared" si="1"/>
        <v>28082324.27</v>
      </c>
      <c r="F13" s="15">
        <v>16600774.9</v>
      </c>
      <c r="G13" s="15">
        <v>15614774.9</v>
      </c>
      <c r="H13" s="15">
        <f t="shared" si="2"/>
        <v>11481549.369999999</v>
      </c>
    </row>
    <row r="14" spans="1:8" x14ac:dyDescent="0.2">
      <c r="A14" s="38"/>
      <c r="B14" s="42" t="s">
        <v>19</v>
      </c>
      <c r="C14" s="15">
        <v>25186797.579999998</v>
      </c>
      <c r="D14" s="15">
        <v>5110927.25</v>
      </c>
      <c r="E14" s="15">
        <f t="shared" si="1"/>
        <v>30297724.829999998</v>
      </c>
      <c r="F14" s="15">
        <v>21949347.870000001</v>
      </c>
      <c r="G14" s="15">
        <v>21949347.870000001</v>
      </c>
      <c r="H14" s="15">
        <f t="shared" si="2"/>
        <v>8348376.9599999972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87840355.159999996</v>
      </c>
      <c r="D16" s="15">
        <f t="shared" si="3"/>
        <v>106254388.90000002</v>
      </c>
      <c r="E16" s="15">
        <f t="shared" si="3"/>
        <v>194094744.06</v>
      </c>
      <c r="F16" s="15">
        <f t="shared" si="3"/>
        <v>138288627.43000001</v>
      </c>
      <c r="G16" s="15">
        <f t="shared" si="3"/>
        <v>131967752.28</v>
      </c>
      <c r="H16" s="15">
        <f t="shared" si="3"/>
        <v>55806116.630000018</v>
      </c>
    </row>
    <row r="17" spans="1:8" x14ac:dyDescent="0.2">
      <c r="A17" s="38"/>
      <c r="B17" s="42" t="s">
        <v>45</v>
      </c>
      <c r="C17" s="15">
        <v>0</v>
      </c>
      <c r="D17" s="15">
        <v>8807439.5399999991</v>
      </c>
      <c r="E17" s="15">
        <f>C17+D17</f>
        <v>8807439.5399999991</v>
      </c>
      <c r="F17" s="15">
        <v>4133093.52</v>
      </c>
      <c r="G17" s="15">
        <v>4133093.52</v>
      </c>
      <c r="H17" s="15">
        <f t="shared" ref="H17:H23" si="4">E17-F17</f>
        <v>4674346.0199999996</v>
      </c>
    </row>
    <row r="18" spans="1:8" x14ac:dyDescent="0.2">
      <c r="A18" s="38"/>
      <c r="B18" s="42" t="s">
        <v>28</v>
      </c>
      <c r="C18" s="15">
        <v>75537375.159999996</v>
      </c>
      <c r="D18" s="15">
        <v>71712116.760000005</v>
      </c>
      <c r="E18" s="15">
        <f t="shared" ref="E18:E23" si="5">C18+D18</f>
        <v>147249491.92000002</v>
      </c>
      <c r="F18" s="15">
        <v>108117778.52</v>
      </c>
      <c r="G18" s="15">
        <v>101912903.37</v>
      </c>
      <c r="H18" s="15">
        <f t="shared" si="4"/>
        <v>39131713.400000021</v>
      </c>
    </row>
    <row r="19" spans="1:8" x14ac:dyDescent="0.2">
      <c r="A19" s="38"/>
      <c r="B19" s="42" t="s">
        <v>21</v>
      </c>
      <c r="C19" s="15">
        <v>416724.57</v>
      </c>
      <c r="D19" s="15">
        <v>0</v>
      </c>
      <c r="E19" s="15">
        <f t="shared" si="5"/>
        <v>416724.57</v>
      </c>
      <c r="F19" s="15">
        <v>101434.08</v>
      </c>
      <c r="G19" s="15">
        <v>101434.08</v>
      </c>
      <c r="H19" s="15">
        <f t="shared" si="4"/>
        <v>315290.49</v>
      </c>
    </row>
    <row r="20" spans="1:8" x14ac:dyDescent="0.2">
      <c r="A20" s="38"/>
      <c r="B20" s="42" t="s">
        <v>46</v>
      </c>
      <c r="C20" s="15">
        <v>5278887.01</v>
      </c>
      <c r="D20" s="15">
        <v>14035876.640000001</v>
      </c>
      <c r="E20" s="15">
        <f t="shared" si="5"/>
        <v>19314763.649999999</v>
      </c>
      <c r="F20" s="15">
        <v>8543463.9199999999</v>
      </c>
      <c r="G20" s="15">
        <v>8543463.9199999999</v>
      </c>
      <c r="H20" s="15">
        <f t="shared" si="4"/>
        <v>10771299.729999999</v>
      </c>
    </row>
    <row r="21" spans="1:8" x14ac:dyDescent="0.2">
      <c r="A21" s="38"/>
      <c r="B21" s="42" t="s">
        <v>47</v>
      </c>
      <c r="C21" s="15">
        <v>2258871.35</v>
      </c>
      <c r="D21" s="15">
        <v>-84393.35</v>
      </c>
      <c r="E21" s="15">
        <f t="shared" si="5"/>
        <v>2174478</v>
      </c>
      <c r="F21" s="15">
        <v>1613997.78</v>
      </c>
      <c r="G21" s="15">
        <v>1613997.78</v>
      </c>
      <c r="H21" s="15">
        <f t="shared" si="4"/>
        <v>560480.22</v>
      </c>
    </row>
    <row r="22" spans="1:8" x14ac:dyDescent="0.2">
      <c r="A22" s="38"/>
      <c r="B22" s="42" t="s">
        <v>48</v>
      </c>
      <c r="C22" s="15">
        <v>4348497.07</v>
      </c>
      <c r="D22" s="15">
        <v>11783349.310000001</v>
      </c>
      <c r="E22" s="15">
        <f t="shared" si="5"/>
        <v>16131846.380000001</v>
      </c>
      <c r="F22" s="15">
        <v>15778859.609999999</v>
      </c>
      <c r="G22" s="15">
        <v>15662859.609999999</v>
      </c>
      <c r="H22" s="15">
        <f t="shared" si="4"/>
        <v>352986.77000000142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4790209.4899999993</v>
      </c>
      <c r="D25" s="15">
        <f t="shared" si="6"/>
        <v>5485860.3699999992</v>
      </c>
      <c r="E25" s="15">
        <f t="shared" si="6"/>
        <v>10276069.860000001</v>
      </c>
      <c r="F25" s="15">
        <f t="shared" si="6"/>
        <v>6739536.4499999993</v>
      </c>
      <c r="G25" s="15">
        <f t="shared" si="6"/>
        <v>6739536.4499999993</v>
      </c>
      <c r="H25" s="15">
        <f t="shared" si="6"/>
        <v>3536533.4099999997</v>
      </c>
    </row>
    <row r="26" spans="1:8" x14ac:dyDescent="0.2">
      <c r="A26" s="38"/>
      <c r="B26" s="42" t="s">
        <v>29</v>
      </c>
      <c r="C26" s="15">
        <v>1636648.35</v>
      </c>
      <c r="D26" s="15">
        <v>-242580.87</v>
      </c>
      <c r="E26" s="15">
        <f>C26+D26</f>
        <v>1394067.48</v>
      </c>
      <c r="F26" s="15">
        <v>725619.81</v>
      </c>
      <c r="G26" s="15">
        <v>725619.81</v>
      </c>
      <c r="H26" s="15">
        <f t="shared" ref="H26:H34" si="7">E26-F26</f>
        <v>668447.66999999993</v>
      </c>
    </row>
    <row r="27" spans="1:8" x14ac:dyDescent="0.2">
      <c r="A27" s="38"/>
      <c r="B27" s="42" t="s">
        <v>24</v>
      </c>
      <c r="C27" s="15">
        <v>2657631.34</v>
      </c>
      <c r="D27" s="15">
        <v>3115538.84</v>
      </c>
      <c r="E27" s="15">
        <f t="shared" ref="E27:E34" si="8">C27+D27</f>
        <v>5773170.1799999997</v>
      </c>
      <c r="F27" s="15">
        <v>4403022.63</v>
      </c>
      <c r="G27" s="15">
        <v>4403022.63</v>
      </c>
      <c r="H27" s="15">
        <f t="shared" si="7"/>
        <v>1370147.5499999998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2612902.4</v>
      </c>
      <c r="E30" s="15">
        <f t="shared" si="8"/>
        <v>2612902.4</v>
      </c>
      <c r="F30" s="15">
        <v>1301154.1399999999</v>
      </c>
      <c r="G30" s="15">
        <v>1301154.1399999999</v>
      </c>
      <c r="H30" s="15">
        <f t="shared" si="7"/>
        <v>1311748.26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495929.8</v>
      </c>
      <c r="D32" s="15">
        <v>0</v>
      </c>
      <c r="E32" s="15">
        <f t="shared" si="8"/>
        <v>495929.8</v>
      </c>
      <c r="F32" s="15">
        <v>309739.87</v>
      </c>
      <c r="G32" s="15">
        <v>309739.87</v>
      </c>
      <c r="H32" s="15">
        <f t="shared" si="7"/>
        <v>186189.93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11500000</v>
      </c>
      <c r="D36" s="15">
        <f t="shared" si="9"/>
        <v>0</v>
      </c>
      <c r="E36" s="15">
        <f t="shared" si="9"/>
        <v>11500000</v>
      </c>
      <c r="F36" s="15">
        <f t="shared" si="9"/>
        <v>8926875</v>
      </c>
      <c r="G36" s="15">
        <f t="shared" si="9"/>
        <v>8926875</v>
      </c>
      <c r="H36" s="15">
        <f t="shared" si="9"/>
        <v>2573125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11500000</v>
      </c>
      <c r="D38" s="15">
        <v>0</v>
      </c>
      <c r="E38" s="15">
        <f t="shared" ref="E38:E40" si="11">C38+D38</f>
        <v>11500000</v>
      </c>
      <c r="F38" s="15">
        <v>8926875</v>
      </c>
      <c r="G38" s="15">
        <v>8926875</v>
      </c>
      <c r="H38" s="15">
        <f t="shared" si="10"/>
        <v>2573125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196192841.25999999</v>
      </c>
      <c r="D42" s="23">
        <f t="shared" si="12"/>
        <v>120380515.05000003</v>
      </c>
      <c r="E42" s="23">
        <f t="shared" si="12"/>
        <v>316573356.31</v>
      </c>
      <c r="F42" s="23">
        <f t="shared" si="12"/>
        <v>221174026.12</v>
      </c>
      <c r="G42" s="23">
        <f t="shared" si="12"/>
        <v>213847978.49000001</v>
      </c>
      <c r="H42" s="23">
        <f t="shared" si="12"/>
        <v>95399330.190000013</v>
      </c>
    </row>
    <row r="43" spans="1:8" x14ac:dyDescent="0.2">
      <c r="A43" s="37"/>
      <c r="B43" s="66" t="s">
        <v>179</v>
      </c>
      <c r="C43" s="66"/>
      <c r="D43" s="66"/>
      <c r="E43" s="66"/>
      <c r="F43" s="66"/>
      <c r="G43" s="66"/>
      <c r="H43" s="66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5">
    <mergeCell ref="A1:H1"/>
    <mergeCell ref="A2:B4"/>
    <mergeCell ref="C2:G2"/>
    <mergeCell ref="H2:H3"/>
    <mergeCell ref="B43:H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2018-03-08T21:21:25Z</cp:lastPrinted>
  <dcterms:created xsi:type="dcterms:W3CDTF">2014-02-10T03:37:14Z</dcterms:created>
  <dcterms:modified xsi:type="dcterms:W3CDTF">2021-10-20T16:37:51Z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