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TESORERIA MUNICIPAL 2021\ADMON ROMITA 2018-2021\CUENTA PUBLICA 2021\III TRIMESTRE 2021\"/>
    </mc:Choice>
  </mc:AlternateContent>
  <xr:revisionPtr revIDLastSave="0" documentId="13_ncr:1_{5A1C2D3D-5241-4C91-BED7-DA9259F221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7" i="1" l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31" i="1"/>
  <c r="L31" i="1"/>
  <c r="G31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0" i="1"/>
  <c r="G9" i="1"/>
  <c r="K90" i="1" l="1"/>
  <c r="J90" i="1"/>
  <c r="I90" i="1"/>
  <c r="H90" i="1"/>
  <c r="G90" i="1"/>
  <c r="K25" i="1"/>
  <c r="J25" i="1"/>
  <c r="I25" i="1"/>
  <c r="H25" i="1"/>
  <c r="G25" i="1"/>
  <c r="M90" i="1" l="1"/>
  <c r="M30" i="1"/>
  <c r="M25" i="1"/>
  <c r="M9" i="1"/>
  <c r="K92" i="1"/>
  <c r="I92" i="1"/>
  <c r="H92" i="1"/>
  <c r="J92" i="1"/>
  <c r="G92" i="1"/>
  <c r="L90" i="1"/>
  <c r="L30" i="1"/>
  <c r="L25" i="1"/>
  <c r="L9" i="1"/>
  <c r="L92" i="1" l="1"/>
  <c r="M92" i="1"/>
</calcChain>
</file>

<file path=xl/sharedStrings.xml><?xml version="1.0" encoding="utf-8"?>
<sst xmlns="http://schemas.openxmlformats.org/spreadsheetml/2006/main" count="232" uniqueCount="173">
  <si>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</si>
  <si>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</si>
  <si>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</si>
  <si>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</si>
  <si>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</si>
  <si>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</si>
  <si>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</si>
  <si>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</si>
  <si>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</si>
  <si>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</si>
  <si>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</si>
  <si>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</si>
  <si>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</si>
  <si>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</si>
  <si>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</si>
  <si>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</si>
  <si>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</si>
  <si>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</si>
  <si>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</si>
  <si>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</si>
  <si>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</si>
  <si>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E0202</t>
  </si>
  <si>
    <t>SEGURIDAD PÚBLICA</t>
  </si>
  <si>
    <t>Automóviles y camiones</t>
  </si>
  <si>
    <t>E0205</t>
  </si>
  <si>
    <t>PROTECCION CIVIL</t>
  </si>
  <si>
    <t>E1510</t>
  </si>
  <si>
    <t>PRESIDENCIA MUNICIPAL</t>
  </si>
  <si>
    <t>Otros mobiliarios y equipos de administración</t>
  </si>
  <si>
    <t>Maquinaria y equipo industrial</t>
  </si>
  <si>
    <t>Terrenos</t>
  </si>
  <si>
    <t>E1530</t>
  </si>
  <si>
    <t>INFORMATICA (SISTEMAS)</t>
  </si>
  <si>
    <t>Herramientas y maquinas -herramienta</t>
  </si>
  <si>
    <t>E1810</t>
  </si>
  <si>
    <t>CASA DE LA CULTURA</t>
  </si>
  <si>
    <t>Equipo de audio y de video</t>
  </si>
  <si>
    <t>E2020</t>
  </si>
  <si>
    <t>SEGURIDAD PUBLICA</t>
  </si>
  <si>
    <t>Especies menores y de zoológico</t>
  </si>
  <si>
    <t>E2330</t>
  </si>
  <si>
    <t>RASTRO MUNICIPAL</t>
  </si>
  <si>
    <t>E2340</t>
  </si>
  <si>
    <t>PARQUES Y JARDINES</t>
  </si>
  <si>
    <t>E2510</t>
  </si>
  <si>
    <t>OBRAS PUBLICAS</t>
  </si>
  <si>
    <t>Computadoras y equipo periférico</t>
  </si>
  <si>
    <t>M1210</t>
  </si>
  <si>
    <t>TESORERIA MUNICIPAL</t>
  </si>
  <si>
    <t>Muebles excepto de oficina y estantería</t>
  </si>
  <si>
    <t>M1230</t>
  </si>
  <si>
    <t>ADQUISICIONES Y CONTROL DE BIENES</t>
  </si>
  <si>
    <t>Muebles de oficina y estantería</t>
  </si>
  <si>
    <t>División de terrenos y Constr de obras de urbaniz</t>
  </si>
  <si>
    <t>E3603</t>
  </si>
  <si>
    <t>DESARROLLO AGROPECUARIO</t>
  </si>
  <si>
    <t>Otras construcc de ingeniería civil u obra pesada</t>
  </si>
  <si>
    <t>E3609</t>
  </si>
  <si>
    <t>DESARROLLO RURAL Y AGROPECUARIO</t>
  </si>
  <si>
    <t>K0583.0010</t>
  </si>
  <si>
    <t>REHABILE PAVI C.JOSE MARIA MORELOS TRAMO AUZA</t>
  </si>
  <si>
    <t>K0586.0002</t>
  </si>
  <si>
    <t>CONSTRU  RED DE AGUA  EN C NUEVAS LOC  SAN RAMÓN</t>
  </si>
  <si>
    <t>K0586.0003</t>
  </si>
  <si>
    <t>CONSTR  RED DE AGUA POTABLE  LOC SAN MIGUEL  HUAR</t>
  </si>
  <si>
    <t>K0586.0004</t>
  </si>
  <si>
    <t>CONSTRU LINEA CONDUC Y TANQUE ELEV LOC OJO DE RANA</t>
  </si>
  <si>
    <t>K0586.0006</t>
  </si>
  <si>
    <t>CONSTRUCCION LINEA SECT AGUA POTABLE PASCUAL</t>
  </si>
  <si>
    <t>K0586.0007</t>
  </si>
  <si>
    <t>CONSTRUCCIÓN DE TANQUE ELEVADO DE AGUA SAN ANTONIO</t>
  </si>
  <si>
    <t>K0586.0008</t>
  </si>
  <si>
    <t>RED DE AGUA POTABLE OBRAS PUBLICAS</t>
  </si>
  <si>
    <t>K0586.0009</t>
  </si>
  <si>
    <t>LINEA DE CONDUCCI AGUA POTABLE EN LA LOC ESCOPLO</t>
  </si>
  <si>
    <t>K0587.0002</t>
  </si>
  <si>
    <t>CONSTR RED ALUM CAMINO DE ACCESO COL LOMA BONITA</t>
  </si>
  <si>
    <t>K0587.0003</t>
  </si>
  <si>
    <t>AMPLIA ALUMBR PUBLICO C. CALIFORNIA</t>
  </si>
  <si>
    <t>K0587.0004</t>
  </si>
  <si>
    <t>ELECTRIFICACION DE LA COLONIA LAS BRISAS, ROMITA</t>
  </si>
  <si>
    <t>K0587.0005</t>
  </si>
  <si>
    <t>CONS ELECTRIFICEN CAM ESCOPLO TRAMO C. PAZ DIOS</t>
  </si>
  <si>
    <t>K0587.0006</t>
  </si>
  <si>
    <t>REHABILITAC ALUMBRADO PUBLICO EN BLV CABECERA MUN</t>
  </si>
  <si>
    <t>K0587.0007</t>
  </si>
  <si>
    <t>REHABILITAC ALUMBRADO PÚBLICO LOC GAVIA DE RIOND</t>
  </si>
  <si>
    <t>K0588.0003</t>
  </si>
  <si>
    <t>CAMINO ROMITA - CUERAMARO - LOS ANGELES</t>
  </si>
  <si>
    <t>Construcción de vías de comunicación</t>
  </si>
  <si>
    <t>K0588.0005</t>
  </si>
  <si>
    <t>REHABILITACIÓN DEL CAMINO DE ACCESO A REYES</t>
  </si>
  <si>
    <t>K0588.0006</t>
  </si>
  <si>
    <t>CAMINO DE ACCESO A LA COMUNIDAD DE EL MARMOL</t>
  </si>
  <si>
    <t>K0588.0007</t>
  </si>
  <si>
    <t>REHABILITACION DEL CAMINO DE CARMEN DE SANCHEZ EN</t>
  </si>
  <si>
    <t>K0589.0003</t>
  </si>
  <si>
    <t>RECONSTRUCC GRADAS, BAÑOS Y VESTIDOR CAMPO BEISBOL</t>
  </si>
  <si>
    <t>Edificación no habitacional</t>
  </si>
  <si>
    <t>K0589.0004</t>
  </si>
  <si>
    <t>REHABILITACION DE CANCHA EN LA COLONIA LAS PALMAS</t>
  </si>
  <si>
    <t>K0590.0007</t>
  </si>
  <si>
    <t>"CONSTRUCCIÓN DE RED DE DRENAJE PARAISOS
TERCERA E</t>
  </si>
  <si>
    <t>K0590.0010</t>
  </si>
  <si>
    <t>REHABILITACION DRENAJE SANITARIO CALLE ECHEVERR</t>
  </si>
  <si>
    <t>K0590.0011</t>
  </si>
  <si>
    <t>REHABILITACION DRENAJE SANITA C ALDAMA</t>
  </si>
  <si>
    <t>K0590.0012</t>
  </si>
  <si>
    <t>CONSTRUCCION DE RED DE DRENAJE COLONIA DEPORTIVA 2</t>
  </si>
  <si>
    <t>K0590.0013</t>
  </si>
  <si>
    <t>CONSTRUCCIÓN DE DRENAJE SANITARIO COL CRISTO REY</t>
  </si>
  <si>
    <t>K0590.0014</t>
  </si>
  <si>
    <t>REHABILITACION DE DRENAJE SANITARIO LOC MURALLA</t>
  </si>
  <si>
    <t>K0590.0015</t>
  </si>
  <si>
    <t>CONSTRUCCION D RED DE DRENAJE SANITARI COL MAL PAS</t>
  </si>
  <si>
    <t>K0590.0016</t>
  </si>
  <si>
    <t>AMPLIACION DE RED DRENAJE SANITARIO LOC VISTA HERM</t>
  </si>
  <si>
    <t>K0591.0002</t>
  </si>
  <si>
    <t>CONSTRUPLAZA COMUNITA LOC SAN ISIDRO OJO DE AGUA</t>
  </si>
  <si>
    <t>K0591.0003</t>
  </si>
  <si>
    <t>CONSTRU CENTRO COMUNITA  QUINTA ETA LOC MEZ GORDO</t>
  </si>
  <si>
    <t>K0591.0004</t>
  </si>
  <si>
    <t>OBRA COMPLEMENTACENTRO IMPULSO SOCIAL CAMPO VERDE</t>
  </si>
  <si>
    <t>K0591.0005</t>
  </si>
  <si>
    <t>CONSTRUCCIÓN DE PLAZA, FUENTE Y GLORIETA JAGÜEY</t>
  </si>
  <si>
    <t>K0591.0006</t>
  </si>
  <si>
    <t>CONSTRUCCION DE PLAZA EN SAN JOSÉ DE SOLIS</t>
  </si>
  <si>
    <t>K0593.0001</t>
  </si>
  <si>
    <t>CALLE DE ACCESO SANTA EFIGENIA</t>
  </si>
  <si>
    <t>K0593.0002</t>
  </si>
  <si>
    <t>CALLE PRINCIPAL SAN MIGUEL EL HAURICHO</t>
  </si>
  <si>
    <t>K0593.0005</t>
  </si>
  <si>
    <t>EMPEDRA HUELLAS CONCRETO C INDEPENDENCIA LOC BELEN</t>
  </si>
  <si>
    <t>K0593.0006</t>
  </si>
  <si>
    <t>REHABILITA PAVIMENTACIO C MARIANO ESCOBE ALLEN-HER</t>
  </si>
  <si>
    <t>K0593.0008</t>
  </si>
  <si>
    <t>PAVIMENTACION CALLE NOGAL LOC TEJAMANIL</t>
  </si>
  <si>
    <t>K0593.0011</t>
  </si>
  <si>
    <t>REHABIL CALLE HERRER TRAMO AV. GRAL IGNA</t>
  </si>
  <si>
    <t>K0593.0012</t>
  </si>
  <si>
    <t>PAVIMENTACIÓN CONCRETO HIDRÁULICO C FLORES MAGÓN</t>
  </si>
  <si>
    <t>K0593.0013</t>
  </si>
  <si>
    <t>PAVIMENTACIÓN C MEXICAS C CUAUHTÉMOC</t>
  </si>
  <si>
    <t>K0593.0014</t>
  </si>
  <si>
    <t>REHABILITACIÓN  PAV C LÁZARO CÁRDENAS</t>
  </si>
  <si>
    <t>K0593.0015</t>
  </si>
  <si>
    <t>REHABILITACIÓN PAV C BERRIOZÁBAL TRAMO ALLENDE</t>
  </si>
  <si>
    <t>K0593.0016</t>
  </si>
  <si>
    <t>REHABILITACIÓN PAV C GUADALUPE VICTORIA</t>
  </si>
  <si>
    <t>K0593.0017</t>
  </si>
  <si>
    <t>PAVIMENTACIÓN C ROMITA ACCESO AL SABES</t>
  </si>
  <si>
    <t>K0593.0018</t>
  </si>
  <si>
    <t>PAVIMENTACION CALLE MANZANARES EMPDRADO CON HUELLA</t>
  </si>
  <si>
    <t>K0593.0019</t>
  </si>
  <si>
    <t>1RA ETAPA DE PAVIMENTACION DE C PRINCIPAL JAGÜEY</t>
  </si>
  <si>
    <t>K0593.0020</t>
  </si>
  <si>
    <t>PAVIMENTACIÓN C PRINCIPAL LOC CERRO PRIETO</t>
  </si>
  <si>
    <t>K0593.0021</t>
  </si>
  <si>
    <t>PAVIMENTACIÓN DE LA CALLE PROLONGACION VILLAGOMEZ</t>
  </si>
  <si>
    <t>K0593.0022</t>
  </si>
  <si>
    <t>PAVIM CONCR HIDRÁULICO C FLORES MAGÓN COL SAN FR</t>
  </si>
  <si>
    <t>K0593.0023</t>
  </si>
  <si>
    <t>EMPED HUELLAS CONCRETO C PRI LOC STA ROSALÍA GAVIA</t>
  </si>
  <si>
    <t>K0593.0024</t>
  </si>
  <si>
    <t>EMPED HUELLAS CONC C MIGUEL HIDALGO LOC DE SAN CLE</t>
  </si>
  <si>
    <t>K0593.0025</t>
  </si>
  <si>
    <t>EMPEDRADO HUELLA CONCRETO C MATIASLOCA DE CARMEN</t>
  </si>
  <si>
    <t>K0594.0001</t>
  </si>
  <si>
    <t>CONSTRUCCIÓN DE CUARTO DORMITORIO 4X3</t>
  </si>
  <si>
    <t>Edificación habitacional</t>
  </si>
  <si>
    <t>K0594.0002</t>
  </si>
  <si>
    <t>CONSTRUCCIÓN DE CUARTO PARA BAÑO</t>
  </si>
  <si>
    <t>Municipio de Romita, Gto.
Programas y Proyectos de InversiónPROGRAGAMAS Y PROYECTOS DE INVERSIÓN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</si>
</sst>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3" borderId="0" xfId="0" applyFont="1" applyFill="1" applyBorder="1" applyAlignment="1" applyProtection="1">
      <alignment horizontal="left" vertical="top" wrapText="1"/>
    </xf>
    <xf numFmtId="0" fontId="8" fillId="3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3" borderId="0" xfId="0" applyFont="1" applyFill="1" applyBorder="1" applyAlignment="1" applyProtection="1">
      <alignment horizontal="center" vertical="top" wrapText="1"/>
    </xf>
    <xf numFmtId="43" fontId="7" fillId="4" borderId="28" xfId="0" applyNumberFormat="1" applyFont="1" applyFill="1" applyBorder="1" applyAlignment="1" applyProtection="1">
      <alignment horizontal="right" vertical="center" wrapText="1"/>
    </xf>
    <xf numFmtId="9" fontId="7" fillId="4" borderId="28" xfId="2" applyFont="1" applyFill="1" applyBorder="1" applyAlignment="1" applyProtection="1">
      <alignment horizontal="center" vertical="top" wrapText="1"/>
    </xf>
    <xf numFmtId="9" fontId="7" fillId="4" borderId="29" xfId="2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2" borderId="28" xfId="2" applyFont="1" applyFill="1" applyBorder="1" applyAlignment="1" applyProtection="1">
      <alignment horizontal="center" vertical="top" wrapText="1"/>
    </xf>
    <xf numFmtId="9" fontId="7" fillId="2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6" borderId="1" xfId="3" applyFont="1" applyFill="1" applyBorder="1" applyAlignment="1" applyProtection="1">
      <alignment horizontal="center" vertical="center" wrapText="1"/>
      <protection locked="0"/>
    </xf>
    <xf numFmtId="0" fontId="3" fillId="6" borderId="2" xfId="3" applyFont="1" applyFill="1" applyBorder="1" applyAlignment="1" applyProtection="1">
      <alignment horizontal="center" vertical="center" wrapText="1"/>
      <protection locked="0"/>
    </xf>
    <xf numFmtId="0" fontId="3" fillId="6" borderId="3" xfId="3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26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4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467013</xdr:colOff>
      <xdr:row>0</xdr:row>
      <xdr:rowOff>76200</xdr:rowOff>
    </xdr:from>
    <xdr:to>
      <xdr:col>3</xdr:col>
      <xdr:colOff>419100</xdr:colOff>
      <xdr:row>0</xdr:row>
      <xdr:rowOff>704850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C54C72-35C9-491B-98F1-4467E5BE9F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590838" y="76200"/>
          <a:ext cx="856962" cy="628650"/>
        </a:xfrm>
        <a:prstGeom prst="rect">
          <a:avLst/>
        </a:prstGeom>
      </xdr:spPr>
    </xdr:pic>
    <xdr:clientData/>
  </xdr:twoCellAnchor>
  <xdr:twoCellAnchor editAs="oneCell">
    <xdr:from>
      <xdr:col>10</xdr:col>
      <xdr:colOff>314325</xdr:colOff>
      <xdr:row>0</xdr:row>
      <xdr:rowOff>38100</xdr:rowOff>
    </xdr:from>
    <xdr:to>
      <xdr:col>11</xdr:col>
      <xdr:colOff>581025</xdr:colOff>
      <xdr:row>1</xdr:row>
      <xdr:rowOff>42182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1EEF64-2E93-474E-A0FD-BBEE8EA88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0925175" y="38100"/>
          <a:ext cx="1285875" cy="727982"/>
        </a:xfrm>
        <a:prstGeom prst="rect">
          <a:avLst/>
        </a:prstGeom>
      </xdr:spPr>
    </xdr:pic>
    <xdr:clientData/>
  </xdr:twoCellAnchor>
  <xdr:twoCellAnchor editAs="oneCell">
    <xdr:from>
      <xdr:col>3</xdr:col>
      <xdr:colOff>952499</xdr:colOff>
      <xdr:row>98</xdr:row>
      <xdr:rowOff>9525</xdr:rowOff>
    </xdr:from>
    <xdr:to>
      <xdr:col>8</xdr:col>
      <xdr:colOff>990599</xdr:colOff>
      <xdr:row>102</xdr:row>
      <xdr:rowOff>45410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AEE353-9CB6-4F7C-89E8-F0F09BE19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199" y="18792825"/>
          <a:ext cx="8258175" cy="683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94"/>
  <sheetViews>
    <sheetView tabSelected="1" topLeftCell="F76" workbookViewId="0">
      <selection activeCell="D99" sqref="D99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7" width="11.7109375" style="1" bestFit="1" customWidth="1"/>
    <col min="8" max="8" width="14.5703125" style="1" customWidth="1"/>
    <col min="9" max="9" width="15.140625" style="1" customWidth="1"/>
    <col min="10" max="10" width="14.85546875" style="1" customWidth="1"/>
    <col min="11" max="11" width="15.28515625" style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172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1.2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20.2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5411</v>
      </c>
      <c r="F9" s="30" t="s">
        <v>23</v>
      </c>
      <c r="G9" s="35">
        <f t="shared" ref="G9:G22" si="0">+H9</f>
        <v>0</v>
      </c>
      <c r="H9" s="36">
        <v>0</v>
      </c>
      <c r="I9" s="36">
        <v>0</v>
      </c>
      <c r="J9" s="36">
        <v>0</v>
      </c>
      <c r="K9" s="36">
        <v>0</v>
      </c>
      <c r="L9" s="37">
        <f t="shared" ref="L9:L22" si="1">IFERROR(K9/H9,0)</f>
        <v>0</v>
      </c>
      <c r="M9" s="38">
        <f t="shared" ref="M9:M22" si="2">IFERROR(K9/I9,0)</f>
        <v>0</v>
      </c>
    </row>
    <row r="10" spans="2:13" x14ac:dyDescent="0.2">
      <c r="B10" s="32" t="s">
        <v>24</v>
      </c>
      <c r="C10" s="33"/>
      <c r="D10" s="34" t="s">
        <v>25</v>
      </c>
      <c r="E10" s="29">
        <v>5411</v>
      </c>
      <c r="F10" s="30" t="s">
        <v>23</v>
      </c>
      <c r="G10" s="35">
        <f t="shared" si="0"/>
        <v>0</v>
      </c>
      <c r="H10" s="36">
        <v>0</v>
      </c>
      <c r="I10" s="36">
        <v>986000</v>
      </c>
      <c r="J10" s="36">
        <v>986000</v>
      </c>
      <c r="K10" s="36">
        <v>0</v>
      </c>
      <c r="L10" s="37">
        <f t="shared" si="1"/>
        <v>0</v>
      </c>
      <c r="M10" s="38">
        <f t="shared" si="2"/>
        <v>0</v>
      </c>
    </row>
    <row r="11" spans="2:13" x14ac:dyDescent="0.2">
      <c r="B11" s="32" t="s">
        <v>26</v>
      </c>
      <c r="C11" s="33"/>
      <c r="D11" s="34" t="s">
        <v>27</v>
      </c>
      <c r="E11" s="29">
        <v>5191</v>
      </c>
      <c r="F11" s="30" t="s">
        <v>28</v>
      </c>
      <c r="G11" s="35">
        <f t="shared" si="0"/>
        <v>30000</v>
      </c>
      <c r="H11" s="36">
        <v>30000</v>
      </c>
      <c r="I11" s="36">
        <v>30000</v>
      </c>
      <c r="J11" s="36">
        <v>0</v>
      </c>
      <c r="K11" s="36">
        <v>0</v>
      </c>
      <c r="L11" s="37">
        <f t="shared" si="1"/>
        <v>0</v>
      </c>
      <c r="M11" s="38">
        <f t="shared" si="2"/>
        <v>0</v>
      </c>
    </row>
    <row r="12" spans="2:13" x14ac:dyDescent="0.2">
      <c r="B12" s="32"/>
      <c r="C12" s="33"/>
      <c r="D12" s="34"/>
      <c r="E12" s="29">
        <v>5621</v>
      </c>
      <c r="F12" s="30" t="s">
        <v>29</v>
      </c>
      <c r="G12" s="35">
        <f t="shared" si="0"/>
        <v>0</v>
      </c>
      <c r="H12" s="36">
        <v>0</v>
      </c>
      <c r="I12" s="36">
        <v>1250000</v>
      </c>
      <c r="J12" s="36">
        <v>0</v>
      </c>
      <c r="K12" s="36">
        <v>0</v>
      </c>
      <c r="L12" s="37">
        <f t="shared" si="1"/>
        <v>0</v>
      </c>
      <c r="M12" s="38">
        <f t="shared" si="2"/>
        <v>0</v>
      </c>
    </row>
    <row r="13" spans="2:13" x14ac:dyDescent="0.2">
      <c r="B13" s="32"/>
      <c r="C13" s="33"/>
      <c r="D13" s="34"/>
      <c r="E13" s="29">
        <v>5811</v>
      </c>
      <c r="F13" s="30" t="s">
        <v>30</v>
      </c>
      <c r="G13" s="35">
        <f t="shared" si="0"/>
        <v>0</v>
      </c>
      <c r="H13" s="36">
        <v>0</v>
      </c>
      <c r="I13" s="36">
        <v>1250000</v>
      </c>
      <c r="J13" s="36">
        <v>0</v>
      </c>
      <c r="K13" s="36">
        <v>0</v>
      </c>
      <c r="L13" s="37">
        <f t="shared" si="1"/>
        <v>0</v>
      </c>
      <c r="M13" s="38">
        <f t="shared" si="2"/>
        <v>0</v>
      </c>
    </row>
    <row r="14" spans="2:13" x14ac:dyDescent="0.2">
      <c r="B14" s="32" t="s">
        <v>31</v>
      </c>
      <c r="C14" s="33"/>
      <c r="D14" s="34" t="s">
        <v>32</v>
      </c>
      <c r="E14" s="29">
        <v>5671</v>
      </c>
      <c r="F14" s="30" t="s">
        <v>33</v>
      </c>
      <c r="G14" s="35">
        <f t="shared" si="0"/>
        <v>3000</v>
      </c>
      <c r="H14" s="36">
        <v>3000</v>
      </c>
      <c r="I14" s="36">
        <v>3000</v>
      </c>
      <c r="J14" s="36">
        <v>0</v>
      </c>
      <c r="K14" s="36">
        <v>0</v>
      </c>
      <c r="L14" s="37">
        <f t="shared" si="1"/>
        <v>0</v>
      </c>
      <c r="M14" s="38">
        <f t="shared" si="2"/>
        <v>0</v>
      </c>
    </row>
    <row r="15" spans="2:13" x14ac:dyDescent="0.2">
      <c r="B15" s="32" t="s">
        <v>34</v>
      </c>
      <c r="C15" s="33"/>
      <c r="D15" s="34" t="s">
        <v>35</v>
      </c>
      <c r="E15" s="29">
        <v>5211</v>
      </c>
      <c r="F15" s="30" t="s">
        <v>36</v>
      </c>
      <c r="G15" s="35">
        <f t="shared" si="0"/>
        <v>0</v>
      </c>
      <c r="H15" s="36">
        <v>0</v>
      </c>
      <c r="I15" s="36">
        <v>10000</v>
      </c>
      <c r="J15" s="36">
        <v>10000</v>
      </c>
      <c r="K15" s="36">
        <v>10000</v>
      </c>
      <c r="L15" s="37">
        <f t="shared" si="1"/>
        <v>0</v>
      </c>
      <c r="M15" s="38">
        <f t="shared" si="2"/>
        <v>1</v>
      </c>
    </row>
    <row r="16" spans="2:13" x14ac:dyDescent="0.2">
      <c r="B16" s="32" t="s">
        <v>37</v>
      </c>
      <c r="C16" s="33"/>
      <c r="D16" s="34" t="s">
        <v>38</v>
      </c>
      <c r="E16" s="29">
        <v>5771</v>
      </c>
      <c r="F16" s="30" t="s">
        <v>39</v>
      </c>
      <c r="G16" s="35">
        <f t="shared" si="0"/>
        <v>18000</v>
      </c>
      <c r="H16" s="36">
        <v>18000</v>
      </c>
      <c r="I16" s="36">
        <v>18000</v>
      </c>
      <c r="J16" s="36">
        <v>0</v>
      </c>
      <c r="K16" s="36">
        <v>0</v>
      </c>
      <c r="L16" s="37">
        <f t="shared" si="1"/>
        <v>0</v>
      </c>
      <c r="M16" s="38">
        <f t="shared" si="2"/>
        <v>0</v>
      </c>
    </row>
    <row r="17" spans="2:13" x14ac:dyDescent="0.2">
      <c r="B17" s="32" t="s">
        <v>40</v>
      </c>
      <c r="C17" s="33"/>
      <c r="D17" s="34" t="s">
        <v>41</v>
      </c>
      <c r="E17" s="29">
        <v>5671</v>
      </c>
      <c r="F17" s="30" t="s">
        <v>33</v>
      </c>
      <c r="G17" s="35">
        <f t="shared" si="0"/>
        <v>1000</v>
      </c>
      <c r="H17" s="36">
        <v>1000</v>
      </c>
      <c r="I17" s="36">
        <v>1000</v>
      </c>
      <c r="J17" s="36">
        <v>0</v>
      </c>
      <c r="K17" s="36">
        <v>0</v>
      </c>
      <c r="L17" s="37">
        <f t="shared" si="1"/>
        <v>0</v>
      </c>
      <c r="M17" s="38">
        <f t="shared" si="2"/>
        <v>0</v>
      </c>
    </row>
    <row r="18" spans="2:13" x14ac:dyDescent="0.2">
      <c r="B18" s="32" t="s">
        <v>42</v>
      </c>
      <c r="C18" s="33"/>
      <c r="D18" s="34" t="s">
        <v>43</v>
      </c>
      <c r="E18" s="29">
        <v>5671</v>
      </c>
      <c r="F18" s="30" t="s">
        <v>33</v>
      </c>
      <c r="G18" s="35">
        <f t="shared" si="0"/>
        <v>24000</v>
      </c>
      <c r="H18" s="36">
        <v>24000</v>
      </c>
      <c r="I18" s="36">
        <v>24000</v>
      </c>
      <c r="J18" s="36">
        <v>0</v>
      </c>
      <c r="K18" s="36">
        <v>0</v>
      </c>
      <c r="L18" s="37">
        <f t="shared" si="1"/>
        <v>0</v>
      </c>
      <c r="M18" s="38">
        <f t="shared" si="2"/>
        <v>0</v>
      </c>
    </row>
    <row r="19" spans="2:13" x14ac:dyDescent="0.2">
      <c r="B19" s="32" t="s">
        <v>44</v>
      </c>
      <c r="C19" s="33"/>
      <c r="D19" s="34" t="s">
        <v>45</v>
      </c>
      <c r="E19" s="29">
        <v>5151</v>
      </c>
      <c r="F19" s="30" t="s">
        <v>46</v>
      </c>
      <c r="G19" s="35">
        <f t="shared" si="0"/>
        <v>0</v>
      </c>
      <c r="H19" s="36">
        <v>0</v>
      </c>
      <c r="I19" s="36">
        <v>79968</v>
      </c>
      <c r="J19" s="36">
        <v>79968</v>
      </c>
      <c r="K19" s="36">
        <v>79968</v>
      </c>
      <c r="L19" s="37">
        <f t="shared" si="1"/>
        <v>0</v>
      </c>
      <c r="M19" s="38">
        <f t="shared" si="2"/>
        <v>1</v>
      </c>
    </row>
    <row r="20" spans="2:13" x14ac:dyDescent="0.2">
      <c r="B20" s="32" t="s">
        <v>47</v>
      </c>
      <c r="C20" s="33"/>
      <c r="D20" s="34" t="s">
        <v>48</v>
      </c>
      <c r="E20" s="29">
        <v>5121</v>
      </c>
      <c r="F20" s="30" t="s">
        <v>49</v>
      </c>
      <c r="G20" s="35">
        <f t="shared" si="0"/>
        <v>9094.4</v>
      </c>
      <c r="H20" s="36">
        <v>9094.4</v>
      </c>
      <c r="I20" s="36">
        <v>9094.4</v>
      </c>
      <c r="J20" s="36">
        <v>0</v>
      </c>
      <c r="K20" s="36">
        <v>0</v>
      </c>
      <c r="L20" s="37">
        <f t="shared" si="1"/>
        <v>0</v>
      </c>
      <c r="M20" s="38">
        <f t="shared" si="2"/>
        <v>0</v>
      </c>
    </row>
    <row r="21" spans="2:13" x14ac:dyDescent="0.2">
      <c r="B21" s="32"/>
      <c r="C21" s="33"/>
      <c r="D21" s="34"/>
      <c r="E21" s="29">
        <v>5151</v>
      </c>
      <c r="F21" s="30" t="s">
        <v>46</v>
      </c>
      <c r="G21" s="35">
        <f t="shared" si="0"/>
        <v>0</v>
      </c>
      <c r="H21" s="36">
        <v>0</v>
      </c>
      <c r="I21" s="36">
        <v>0</v>
      </c>
      <c r="J21" s="36">
        <v>0</v>
      </c>
      <c r="K21" s="36">
        <v>0</v>
      </c>
      <c r="L21" s="37">
        <f t="shared" si="1"/>
        <v>0</v>
      </c>
      <c r="M21" s="38">
        <f t="shared" si="2"/>
        <v>0</v>
      </c>
    </row>
    <row r="22" spans="2:13" x14ac:dyDescent="0.2">
      <c r="B22" s="32" t="s">
        <v>50</v>
      </c>
      <c r="C22" s="33"/>
      <c r="D22" s="34" t="s">
        <v>51</v>
      </c>
      <c r="E22" s="29">
        <v>5111</v>
      </c>
      <c r="F22" s="30" t="s">
        <v>52</v>
      </c>
      <c r="G22" s="35">
        <f t="shared" si="0"/>
        <v>8120</v>
      </c>
      <c r="H22" s="36">
        <v>8120</v>
      </c>
      <c r="I22" s="36">
        <v>8120</v>
      </c>
      <c r="J22" s="36">
        <v>0</v>
      </c>
      <c r="K22" s="36">
        <v>0</v>
      </c>
      <c r="L22" s="37">
        <f t="shared" si="1"/>
        <v>0</v>
      </c>
      <c r="M22" s="38">
        <f t="shared" si="2"/>
        <v>0</v>
      </c>
    </row>
    <row r="23" spans="2:13" x14ac:dyDescent="0.2">
      <c r="B23" s="32"/>
      <c r="C23" s="33"/>
      <c r="D23" s="34"/>
      <c r="E23" s="39"/>
      <c r="F23" s="40"/>
      <c r="G23" s="44"/>
      <c r="H23" s="44"/>
      <c r="I23" s="44"/>
      <c r="J23" s="44"/>
      <c r="K23" s="44"/>
      <c r="L23" s="41"/>
      <c r="M23" s="42"/>
    </row>
    <row r="24" spans="2:13" x14ac:dyDescent="0.2">
      <c r="B24" s="32"/>
      <c r="C24" s="33"/>
      <c r="D24" s="27"/>
      <c r="E24" s="43"/>
      <c r="F24" s="27"/>
      <c r="G24" s="27"/>
      <c r="H24" s="27"/>
      <c r="I24" s="27"/>
      <c r="J24" s="27"/>
      <c r="K24" s="27"/>
      <c r="L24" s="27"/>
      <c r="M24" s="28"/>
    </row>
    <row r="25" spans="2:13" ht="13.15" customHeight="1" x14ac:dyDescent="0.2">
      <c r="B25" s="88" t="s">
        <v>14</v>
      </c>
      <c r="C25" s="89"/>
      <c r="D25" s="89"/>
      <c r="E25" s="89"/>
      <c r="F25" s="89"/>
      <c r="G25" s="7">
        <f>SUM(G9:G22)</f>
        <v>93214.399999999994</v>
      </c>
      <c r="H25" s="7">
        <f>SUM(H9:H22)</f>
        <v>93214.399999999994</v>
      </c>
      <c r="I25" s="7">
        <f>SUM(I9:I22)</f>
        <v>3669182.4</v>
      </c>
      <c r="J25" s="7">
        <f>SUM(J9:J22)</f>
        <v>1075968</v>
      </c>
      <c r="K25" s="7">
        <f>SUM(K9:K22)</f>
        <v>89968</v>
      </c>
      <c r="L25" s="8">
        <f>IFERROR(K25/H25,0)</f>
        <v>0.96517276300657417</v>
      </c>
      <c r="M25" s="9">
        <f>IFERROR(K25/I25,0)</f>
        <v>2.4519903943723269E-2</v>
      </c>
    </row>
    <row r="26" spans="2:13" ht="4.9000000000000004" customHeight="1" x14ac:dyDescent="0.2">
      <c r="B26" s="32"/>
      <c r="C26" s="33"/>
      <c r="D26" s="27"/>
      <c r="E26" s="43"/>
      <c r="F26" s="27"/>
      <c r="G26" s="27"/>
      <c r="H26" s="27"/>
      <c r="I26" s="27"/>
      <c r="J26" s="27"/>
      <c r="K26" s="27"/>
      <c r="L26" s="27"/>
      <c r="M26" s="28"/>
    </row>
    <row r="27" spans="2:13" ht="13.15" customHeight="1" x14ac:dyDescent="0.2">
      <c r="B27" s="90" t="s">
        <v>15</v>
      </c>
      <c r="C27" s="87"/>
      <c r="D27" s="87"/>
      <c r="E27" s="21"/>
      <c r="F27" s="26"/>
      <c r="G27" s="27"/>
      <c r="H27" s="27"/>
      <c r="I27" s="27"/>
      <c r="J27" s="27"/>
      <c r="K27" s="27"/>
      <c r="L27" s="27"/>
      <c r="M27" s="28"/>
    </row>
    <row r="28" spans="2:13" ht="13.15" customHeight="1" x14ac:dyDescent="0.2">
      <c r="B28" s="25"/>
      <c r="C28" s="87" t="s">
        <v>16</v>
      </c>
      <c r="D28" s="87"/>
      <c r="E28" s="21"/>
      <c r="F28" s="26"/>
      <c r="G28" s="27"/>
      <c r="H28" s="27"/>
      <c r="I28" s="27"/>
      <c r="J28" s="27"/>
      <c r="K28" s="27"/>
      <c r="L28" s="27"/>
      <c r="M28" s="28"/>
    </row>
    <row r="29" spans="2:13" ht="6" customHeight="1" x14ac:dyDescent="0.2">
      <c r="B29" s="45"/>
      <c r="C29" s="46"/>
      <c r="D29" s="46"/>
      <c r="E29" s="39"/>
      <c r="F29" s="46"/>
      <c r="G29" s="27"/>
      <c r="H29" s="27"/>
      <c r="I29" s="27"/>
      <c r="J29" s="27"/>
      <c r="K29" s="27"/>
      <c r="L29" s="27"/>
      <c r="M29" s="28"/>
    </row>
    <row r="30" spans="2:13" x14ac:dyDescent="0.2">
      <c r="B30" s="32" t="s">
        <v>44</v>
      </c>
      <c r="C30" s="33"/>
      <c r="D30" s="27" t="s">
        <v>45</v>
      </c>
      <c r="E30" s="43">
        <v>6141</v>
      </c>
      <c r="F30" s="27" t="s">
        <v>53</v>
      </c>
      <c r="G30" s="35">
        <f t="shared" ref="G30:G61" si="3">+H30</f>
        <v>38804220</v>
      </c>
      <c r="H30" s="36">
        <v>38804220</v>
      </c>
      <c r="I30" s="36">
        <v>0</v>
      </c>
      <c r="J30" s="36">
        <v>0</v>
      </c>
      <c r="K30" s="36">
        <v>0</v>
      </c>
      <c r="L30" s="37">
        <f t="shared" ref="L30:L61" si="4">IFERROR(K30/H30,0)</f>
        <v>0</v>
      </c>
      <c r="M30" s="38">
        <f t="shared" ref="M30:M61" si="5">IFERROR(K30/I30,0)</f>
        <v>0</v>
      </c>
    </row>
    <row r="31" spans="2:13" x14ac:dyDescent="0.2">
      <c r="B31" s="32" t="s">
        <v>54</v>
      </c>
      <c r="C31" s="33"/>
      <c r="D31" s="27" t="s">
        <v>55</v>
      </c>
      <c r="E31" s="43">
        <v>6161</v>
      </c>
      <c r="F31" s="27" t="s">
        <v>56</v>
      </c>
      <c r="G31" s="35">
        <f t="shared" si="3"/>
        <v>150000</v>
      </c>
      <c r="H31" s="36">
        <v>150000</v>
      </c>
      <c r="I31" s="36">
        <v>0</v>
      </c>
      <c r="J31" s="36">
        <v>0</v>
      </c>
      <c r="K31" s="36">
        <v>0</v>
      </c>
      <c r="L31" s="37">
        <f t="shared" si="4"/>
        <v>0</v>
      </c>
      <c r="M31" s="38">
        <f t="shared" si="5"/>
        <v>0</v>
      </c>
    </row>
    <row r="32" spans="2:13" x14ac:dyDescent="0.2">
      <c r="B32" s="32" t="s">
        <v>57</v>
      </c>
      <c r="C32" s="33"/>
      <c r="D32" s="27" t="s">
        <v>58</v>
      </c>
      <c r="E32" s="43">
        <v>6161</v>
      </c>
      <c r="F32" s="27" t="s">
        <v>56</v>
      </c>
      <c r="G32" s="35">
        <f t="shared" si="3"/>
        <v>0</v>
      </c>
      <c r="H32" s="36">
        <v>0</v>
      </c>
      <c r="I32" s="36">
        <v>150000</v>
      </c>
      <c r="J32" s="36">
        <v>0</v>
      </c>
      <c r="K32" s="36">
        <v>0</v>
      </c>
      <c r="L32" s="37">
        <f t="shared" si="4"/>
        <v>0</v>
      </c>
      <c r="M32" s="38">
        <f t="shared" si="5"/>
        <v>0</v>
      </c>
    </row>
    <row r="33" spans="2:13" x14ac:dyDescent="0.2">
      <c r="B33" s="32" t="s">
        <v>59</v>
      </c>
      <c r="C33" s="33"/>
      <c r="D33" s="27" t="s">
        <v>60</v>
      </c>
      <c r="E33" s="43">
        <v>6141</v>
      </c>
      <c r="F33" s="27" t="s">
        <v>53</v>
      </c>
      <c r="G33" s="35">
        <f t="shared" si="3"/>
        <v>0</v>
      </c>
      <c r="H33" s="36">
        <v>0</v>
      </c>
      <c r="I33" s="36">
        <v>0</v>
      </c>
      <c r="J33" s="36">
        <v>0</v>
      </c>
      <c r="K33" s="36">
        <v>0</v>
      </c>
      <c r="L33" s="37">
        <f t="shared" si="4"/>
        <v>0</v>
      </c>
      <c r="M33" s="38">
        <f t="shared" si="5"/>
        <v>0</v>
      </c>
    </row>
    <row r="34" spans="2:13" x14ac:dyDescent="0.2">
      <c r="B34" s="32" t="s">
        <v>61</v>
      </c>
      <c r="C34" s="33"/>
      <c r="D34" s="27" t="s">
        <v>62</v>
      </c>
      <c r="E34" s="43">
        <v>6141</v>
      </c>
      <c r="F34" s="27" t="s">
        <v>53</v>
      </c>
      <c r="G34" s="35">
        <f t="shared" si="3"/>
        <v>0</v>
      </c>
      <c r="H34" s="36">
        <v>0</v>
      </c>
      <c r="I34" s="36">
        <v>629909.39</v>
      </c>
      <c r="J34" s="36">
        <v>629909.39</v>
      </c>
      <c r="K34" s="36">
        <v>629909.39</v>
      </c>
      <c r="L34" s="37">
        <f t="shared" si="4"/>
        <v>0</v>
      </c>
      <c r="M34" s="38">
        <f t="shared" si="5"/>
        <v>1</v>
      </c>
    </row>
    <row r="35" spans="2:13" x14ac:dyDescent="0.2">
      <c r="B35" s="32" t="s">
        <v>63</v>
      </c>
      <c r="C35" s="33"/>
      <c r="D35" s="27" t="s">
        <v>64</v>
      </c>
      <c r="E35" s="43">
        <v>6141</v>
      </c>
      <c r="F35" s="27" t="s">
        <v>53</v>
      </c>
      <c r="G35" s="35">
        <f t="shared" si="3"/>
        <v>0</v>
      </c>
      <c r="H35" s="36">
        <v>0</v>
      </c>
      <c r="I35" s="36">
        <v>278998.40000000002</v>
      </c>
      <c r="J35" s="36">
        <v>278998.40000000002</v>
      </c>
      <c r="K35" s="36">
        <v>278998.40000000002</v>
      </c>
      <c r="L35" s="37">
        <f t="shared" si="4"/>
        <v>0</v>
      </c>
      <c r="M35" s="38">
        <f t="shared" si="5"/>
        <v>1</v>
      </c>
    </row>
    <row r="36" spans="2:13" ht="22.5" x14ac:dyDescent="0.2">
      <c r="B36" s="32" t="s">
        <v>65</v>
      </c>
      <c r="C36" s="33"/>
      <c r="D36" s="27" t="s">
        <v>66</v>
      </c>
      <c r="E36" s="43">
        <v>6141</v>
      </c>
      <c r="F36" s="27" t="s">
        <v>53</v>
      </c>
      <c r="G36" s="35">
        <f t="shared" si="3"/>
        <v>0</v>
      </c>
      <c r="H36" s="36">
        <v>0</v>
      </c>
      <c r="I36" s="36">
        <v>1591726.17</v>
      </c>
      <c r="J36" s="36">
        <v>1591726.17</v>
      </c>
      <c r="K36" s="36">
        <v>1591726.17</v>
      </c>
      <c r="L36" s="37">
        <f t="shared" si="4"/>
        <v>0</v>
      </c>
      <c r="M36" s="38">
        <f t="shared" si="5"/>
        <v>1</v>
      </c>
    </row>
    <row r="37" spans="2:13" x14ac:dyDescent="0.2">
      <c r="B37" s="32" t="s">
        <v>67</v>
      </c>
      <c r="C37" s="33"/>
      <c r="D37" s="27" t="s">
        <v>68</v>
      </c>
      <c r="E37" s="43">
        <v>6141</v>
      </c>
      <c r="F37" s="27" t="s">
        <v>53</v>
      </c>
      <c r="G37" s="35">
        <f t="shared" si="3"/>
        <v>0</v>
      </c>
      <c r="H37" s="36">
        <v>0</v>
      </c>
      <c r="I37" s="36">
        <v>1054622.96</v>
      </c>
      <c r="J37" s="36">
        <v>1054622.96</v>
      </c>
      <c r="K37" s="36">
        <v>1054622.96</v>
      </c>
      <c r="L37" s="37">
        <f t="shared" si="4"/>
        <v>0</v>
      </c>
      <c r="M37" s="38">
        <f t="shared" si="5"/>
        <v>1</v>
      </c>
    </row>
    <row r="38" spans="2:13" ht="22.5" x14ac:dyDescent="0.2">
      <c r="B38" s="32" t="s">
        <v>69</v>
      </c>
      <c r="C38" s="33"/>
      <c r="D38" s="27" t="s">
        <v>70</v>
      </c>
      <c r="E38" s="43">
        <v>6141</v>
      </c>
      <c r="F38" s="27" t="s">
        <v>53</v>
      </c>
      <c r="G38" s="35">
        <f t="shared" si="3"/>
        <v>0</v>
      </c>
      <c r="H38" s="36">
        <v>0</v>
      </c>
      <c r="I38" s="36">
        <v>0</v>
      </c>
      <c r="J38" s="36">
        <v>0</v>
      </c>
      <c r="K38" s="36">
        <v>0</v>
      </c>
      <c r="L38" s="37">
        <f t="shared" si="4"/>
        <v>0</v>
      </c>
      <c r="M38" s="38">
        <f t="shared" si="5"/>
        <v>0</v>
      </c>
    </row>
    <row r="39" spans="2:13" x14ac:dyDescent="0.2">
      <c r="B39" s="32" t="s">
        <v>71</v>
      </c>
      <c r="C39" s="33"/>
      <c r="D39" s="27" t="s">
        <v>72</v>
      </c>
      <c r="E39" s="43">
        <v>6141</v>
      </c>
      <c r="F39" s="27" t="s">
        <v>53</v>
      </c>
      <c r="G39" s="35">
        <f t="shared" si="3"/>
        <v>0</v>
      </c>
      <c r="H39" s="36">
        <v>0</v>
      </c>
      <c r="I39" s="36">
        <v>326880.32</v>
      </c>
      <c r="J39" s="36">
        <v>0</v>
      </c>
      <c r="K39" s="36">
        <v>0</v>
      </c>
      <c r="L39" s="37">
        <f t="shared" si="4"/>
        <v>0</v>
      </c>
      <c r="M39" s="38">
        <f t="shared" si="5"/>
        <v>0</v>
      </c>
    </row>
    <row r="40" spans="2:13" x14ac:dyDescent="0.2">
      <c r="B40" s="32" t="s">
        <v>73</v>
      </c>
      <c r="C40" s="33"/>
      <c r="D40" s="27" t="s">
        <v>74</v>
      </c>
      <c r="E40" s="43">
        <v>6141</v>
      </c>
      <c r="F40" s="27" t="s">
        <v>53</v>
      </c>
      <c r="G40" s="35">
        <f t="shared" si="3"/>
        <v>0</v>
      </c>
      <c r="H40" s="36">
        <v>0</v>
      </c>
      <c r="I40" s="36">
        <v>1729693.39</v>
      </c>
      <c r="J40" s="36">
        <v>0</v>
      </c>
      <c r="K40" s="36">
        <v>0</v>
      </c>
      <c r="L40" s="37">
        <f t="shared" si="4"/>
        <v>0</v>
      </c>
      <c r="M40" s="38">
        <f t="shared" si="5"/>
        <v>0</v>
      </c>
    </row>
    <row r="41" spans="2:13" ht="22.5" x14ac:dyDescent="0.2">
      <c r="B41" s="32" t="s">
        <v>75</v>
      </c>
      <c r="C41" s="33"/>
      <c r="D41" s="27" t="s">
        <v>76</v>
      </c>
      <c r="E41" s="43">
        <v>6141</v>
      </c>
      <c r="F41" s="27" t="s">
        <v>53</v>
      </c>
      <c r="G41" s="35">
        <f t="shared" si="3"/>
        <v>0</v>
      </c>
      <c r="H41" s="36">
        <v>0</v>
      </c>
      <c r="I41" s="36">
        <v>0</v>
      </c>
      <c r="J41" s="36">
        <v>0</v>
      </c>
      <c r="K41" s="36">
        <v>0</v>
      </c>
      <c r="L41" s="37">
        <f t="shared" si="4"/>
        <v>0</v>
      </c>
      <c r="M41" s="38">
        <f t="shared" si="5"/>
        <v>0</v>
      </c>
    </row>
    <row r="42" spans="2:13" x14ac:dyDescent="0.2">
      <c r="B42" s="32" t="s">
        <v>77</v>
      </c>
      <c r="C42" s="33"/>
      <c r="D42" s="27" t="s">
        <v>78</v>
      </c>
      <c r="E42" s="43">
        <v>6141</v>
      </c>
      <c r="F42" s="27" t="s">
        <v>53</v>
      </c>
      <c r="G42" s="35">
        <f t="shared" si="3"/>
        <v>0</v>
      </c>
      <c r="H42" s="36">
        <v>0</v>
      </c>
      <c r="I42" s="36">
        <v>546756.59</v>
      </c>
      <c r="J42" s="36">
        <v>0</v>
      </c>
      <c r="K42" s="36">
        <v>0</v>
      </c>
      <c r="L42" s="37">
        <f t="shared" si="4"/>
        <v>0</v>
      </c>
      <c r="M42" s="38">
        <f t="shared" si="5"/>
        <v>0</v>
      </c>
    </row>
    <row r="43" spans="2:13" x14ac:dyDescent="0.2">
      <c r="B43" s="32" t="s">
        <v>79</v>
      </c>
      <c r="C43" s="33"/>
      <c r="D43" s="27" t="s">
        <v>80</v>
      </c>
      <c r="E43" s="43">
        <v>6141</v>
      </c>
      <c r="F43" s="27" t="s">
        <v>53</v>
      </c>
      <c r="G43" s="35">
        <f t="shared" si="3"/>
        <v>0</v>
      </c>
      <c r="H43" s="36">
        <v>0</v>
      </c>
      <c r="I43" s="36">
        <v>915815.38</v>
      </c>
      <c r="J43" s="36">
        <v>0</v>
      </c>
      <c r="K43" s="36">
        <v>0</v>
      </c>
      <c r="L43" s="37">
        <f t="shared" si="4"/>
        <v>0</v>
      </c>
      <c r="M43" s="38">
        <f t="shared" si="5"/>
        <v>0</v>
      </c>
    </row>
    <row r="44" spans="2:13" x14ac:dyDescent="0.2">
      <c r="B44" s="32" t="s">
        <v>81</v>
      </c>
      <c r="C44" s="33"/>
      <c r="D44" s="27" t="s">
        <v>82</v>
      </c>
      <c r="E44" s="43">
        <v>6141</v>
      </c>
      <c r="F44" s="27" t="s">
        <v>53</v>
      </c>
      <c r="G44" s="35">
        <f t="shared" si="3"/>
        <v>0</v>
      </c>
      <c r="H44" s="36">
        <v>0</v>
      </c>
      <c r="I44" s="36">
        <v>726589.66</v>
      </c>
      <c r="J44" s="36">
        <v>0</v>
      </c>
      <c r="K44" s="36">
        <v>0</v>
      </c>
      <c r="L44" s="37">
        <f t="shared" si="4"/>
        <v>0</v>
      </c>
      <c r="M44" s="38">
        <f t="shared" si="5"/>
        <v>0</v>
      </c>
    </row>
    <row r="45" spans="2:13" ht="22.5" x14ac:dyDescent="0.2">
      <c r="B45" s="32" t="s">
        <v>83</v>
      </c>
      <c r="C45" s="33"/>
      <c r="D45" s="27" t="s">
        <v>84</v>
      </c>
      <c r="E45" s="43">
        <v>6141</v>
      </c>
      <c r="F45" s="27" t="s">
        <v>53</v>
      </c>
      <c r="G45" s="35">
        <f t="shared" si="3"/>
        <v>0</v>
      </c>
      <c r="H45" s="36">
        <v>0</v>
      </c>
      <c r="I45" s="36">
        <v>2471138.2799999998</v>
      </c>
      <c r="J45" s="36">
        <v>2256104.25</v>
      </c>
      <c r="K45" s="36">
        <v>0</v>
      </c>
      <c r="L45" s="37">
        <f t="shared" si="4"/>
        <v>0</v>
      </c>
      <c r="M45" s="38">
        <f t="shared" si="5"/>
        <v>0</v>
      </c>
    </row>
    <row r="46" spans="2:13" x14ac:dyDescent="0.2">
      <c r="B46" s="32" t="s">
        <v>85</v>
      </c>
      <c r="C46" s="33"/>
      <c r="D46" s="27" t="s">
        <v>86</v>
      </c>
      <c r="E46" s="43">
        <v>6141</v>
      </c>
      <c r="F46" s="27" t="s">
        <v>53</v>
      </c>
      <c r="G46" s="35">
        <f t="shared" si="3"/>
        <v>0</v>
      </c>
      <c r="H46" s="36">
        <v>0</v>
      </c>
      <c r="I46" s="36">
        <v>3108423</v>
      </c>
      <c r="J46" s="36">
        <v>3108423</v>
      </c>
      <c r="K46" s="36">
        <v>0</v>
      </c>
      <c r="L46" s="37">
        <f t="shared" si="4"/>
        <v>0</v>
      </c>
      <c r="M46" s="38">
        <f t="shared" si="5"/>
        <v>0</v>
      </c>
    </row>
    <row r="47" spans="2:13" x14ac:dyDescent="0.2">
      <c r="B47" s="32" t="s">
        <v>87</v>
      </c>
      <c r="C47" s="33"/>
      <c r="D47" s="27" t="s">
        <v>88</v>
      </c>
      <c r="E47" s="43">
        <v>6151</v>
      </c>
      <c r="F47" s="27" t="s">
        <v>89</v>
      </c>
      <c r="G47" s="35">
        <f t="shared" si="3"/>
        <v>0</v>
      </c>
      <c r="H47" s="36">
        <v>0</v>
      </c>
      <c r="I47" s="36">
        <v>308059.01</v>
      </c>
      <c r="J47" s="36">
        <v>308059.01</v>
      </c>
      <c r="K47" s="36">
        <v>308059.01</v>
      </c>
      <c r="L47" s="37">
        <f t="shared" si="4"/>
        <v>0</v>
      </c>
      <c r="M47" s="38">
        <f t="shared" si="5"/>
        <v>1</v>
      </c>
    </row>
    <row r="48" spans="2:13" x14ac:dyDescent="0.2">
      <c r="B48" s="32" t="s">
        <v>90</v>
      </c>
      <c r="C48" s="33"/>
      <c r="D48" s="27" t="s">
        <v>91</v>
      </c>
      <c r="E48" s="43">
        <v>6151</v>
      </c>
      <c r="F48" s="27" t="s">
        <v>89</v>
      </c>
      <c r="G48" s="35">
        <f t="shared" si="3"/>
        <v>0</v>
      </c>
      <c r="H48" s="36">
        <v>0</v>
      </c>
      <c r="I48" s="36">
        <v>0</v>
      </c>
      <c r="J48" s="36">
        <v>0</v>
      </c>
      <c r="K48" s="36">
        <v>0</v>
      </c>
      <c r="L48" s="37">
        <f t="shared" si="4"/>
        <v>0</v>
      </c>
      <c r="M48" s="38">
        <f t="shared" si="5"/>
        <v>0</v>
      </c>
    </row>
    <row r="49" spans="2:13" x14ac:dyDescent="0.2">
      <c r="B49" s="32" t="s">
        <v>92</v>
      </c>
      <c r="C49" s="33"/>
      <c r="D49" s="27" t="s">
        <v>93</v>
      </c>
      <c r="E49" s="43">
        <v>6151</v>
      </c>
      <c r="F49" s="27" t="s">
        <v>89</v>
      </c>
      <c r="G49" s="35">
        <f t="shared" si="3"/>
        <v>0</v>
      </c>
      <c r="H49" s="36">
        <v>0</v>
      </c>
      <c r="I49" s="36">
        <v>1311748.26</v>
      </c>
      <c r="J49" s="36">
        <v>0</v>
      </c>
      <c r="K49" s="36">
        <v>0</v>
      </c>
      <c r="L49" s="37">
        <f t="shared" si="4"/>
        <v>0</v>
      </c>
      <c r="M49" s="38">
        <f t="shared" si="5"/>
        <v>0</v>
      </c>
    </row>
    <row r="50" spans="2:13" x14ac:dyDescent="0.2">
      <c r="B50" s="32" t="s">
        <v>94</v>
      </c>
      <c r="C50" s="33"/>
      <c r="D50" s="27" t="s">
        <v>95</v>
      </c>
      <c r="E50" s="43">
        <v>6151</v>
      </c>
      <c r="F50" s="27" t="s">
        <v>89</v>
      </c>
      <c r="G50" s="35">
        <f t="shared" si="3"/>
        <v>0</v>
      </c>
      <c r="H50" s="36">
        <v>0</v>
      </c>
      <c r="I50" s="36">
        <v>993095.13</v>
      </c>
      <c r="J50" s="36">
        <v>993095.13</v>
      </c>
      <c r="K50" s="36">
        <v>993095.13</v>
      </c>
      <c r="L50" s="37">
        <f t="shared" si="4"/>
        <v>0</v>
      </c>
      <c r="M50" s="38">
        <f t="shared" si="5"/>
        <v>1</v>
      </c>
    </row>
    <row r="51" spans="2:13" ht="22.5" x14ac:dyDescent="0.2">
      <c r="B51" s="32" t="s">
        <v>96</v>
      </c>
      <c r="C51" s="33"/>
      <c r="D51" s="27" t="s">
        <v>97</v>
      </c>
      <c r="E51" s="43">
        <v>6121</v>
      </c>
      <c r="F51" s="27" t="s">
        <v>98</v>
      </c>
      <c r="G51" s="35">
        <f t="shared" si="3"/>
        <v>0</v>
      </c>
      <c r="H51" s="36">
        <v>0</v>
      </c>
      <c r="I51" s="36">
        <v>11497557.560000001</v>
      </c>
      <c r="J51" s="36">
        <v>4727461.09</v>
      </c>
      <c r="K51" s="36">
        <v>4727461.09</v>
      </c>
      <c r="L51" s="37">
        <f t="shared" si="4"/>
        <v>0</v>
      </c>
      <c r="M51" s="38">
        <f t="shared" si="5"/>
        <v>0.41117090002200429</v>
      </c>
    </row>
    <row r="52" spans="2:13" ht="22.5" x14ac:dyDescent="0.2">
      <c r="B52" s="32" t="s">
        <v>99</v>
      </c>
      <c r="C52" s="33"/>
      <c r="D52" s="27" t="s">
        <v>100</v>
      </c>
      <c r="E52" s="43">
        <v>6121</v>
      </c>
      <c r="F52" s="27" t="s">
        <v>98</v>
      </c>
      <c r="G52" s="35">
        <f t="shared" si="3"/>
        <v>0</v>
      </c>
      <c r="H52" s="36">
        <v>0</v>
      </c>
      <c r="I52" s="36">
        <v>1998036</v>
      </c>
      <c r="J52" s="36">
        <v>0</v>
      </c>
      <c r="K52" s="36">
        <v>0</v>
      </c>
      <c r="L52" s="37">
        <f t="shared" si="4"/>
        <v>0</v>
      </c>
      <c r="M52" s="38">
        <f t="shared" si="5"/>
        <v>0</v>
      </c>
    </row>
    <row r="53" spans="2:13" ht="22.5" x14ac:dyDescent="0.2">
      <c r="B53" s="32" t="s">
        <v>101</v>
      </c>
      <c r="C53" s="33"/>
      <c r="D53" s="27" t="s">
        <v>102</v>
      </c>
      <c r="E53" s="43">
        <v>6141</v>
      </c>
      <c r="F53" s="27" t="s">
        <v>53</v>
      </c>
      <c r="G53" s="35">
        <f t="shared" si="3"/>
        <v>0</v>
      </c>
      <c r="H53" s="36">
        <v>0</v>
      </c>
      <c r="I53" s="36">
        <v>1095025.8500000001</v>
      </c>
      <c r="J53" s="36">
        <v>1095025.8500000001</v>
      </c>
      <c r="K53" s="36">
        <v>1095025.8500000001</v>
      </c>
      <c r="L53" s="37">
        <f t="shared" si="4"/>
        <v>0</v>
      </c>
      <c r="M53" s="38">
        <f t="shared" si="5"/>
        <v>1</v>
      </c>
    </row>
    <row r="54" spans="2:13" x14ac:dyDescent="0.2">
      <c r="B54" s="32" t="s">
        <v>103</v>
      </c>
      <c r="C54" s="33"/>
      <c r="D54" s="27" t="s">
        <v>104</v>
      </c>
      <c r="E54" s="43">
        <v>6141</v>
      </c>
      <c r="F54" s="27" t="s">
        <v>53</v>
      </c>
      <c r="G54" s="35">
        <f t="shared" si="3"/>
        <v>0</v>
      </c>
      <c r="H54" s="36">
        <v>0</v>
      </c>
      <c r="I54" s="36">
        <v>92766.43</v>
      </c>
      <c r="J54" s="36">
        <v>38082.769999999997</v>
      </c>
      <c r="K54" s="36">
        <v>38082.769999999997</v>
      </c>
      <c r="L54" s="37">
        <f t="shared" si="4"/>
        <v>0</v>
      </c>
      <c r="M54" s="38">
        <f t="shared" si="5"/>
        <v>0.41052318171562707</v>
      </c>
    </row>
    <row r="55" spans="2:13" x14ac:dyDescent="0.2">
      <c r="B55" s="32" t="s">
        <v>105</v>
      </c>
      <c r="C55" s="33"/>
      <c r="D55" s="27" t="s">
        <v>106</v>
      </c>
      <c r="E55" s="43">
        <v>6141</v>
      </c>
      <c r="F55" s="27" t="s">
        <v>53</v>
      </c>
      <c r="G55" s="35">
        <f t="shared" si="3"/>
        <v>0</v>
      </c>
      <c r="H55" s="36">
        <v>0</v>
      </c>
      <c r="I55" s="36">
        <v>78040.800000000003</v>
      </c>
      <c r="J55" s="36">
        <v>78040.800000000003</v>
      </c>
      <c r="K55" s="36">
        <v>78040.800000000003</v>
      </c>
      <c r="L55" s="37">
        <f t="shared" si="4"/>
        <v>0</v>
      </c>
      <c r="M55" s="38">
        <f t="shared" si="5"/>
        <v>1</v>
      </c>
    </row>
    <row r="56" spans="2:13" ht="22.5" x14ac:dyDescent="0.2">
      <c r="B56" s="32" t="s">
        <v>107</v>
      </c>
      <c r="C56" s="33"/>
      <c r="D56" s="27" t="s">
        <v>108</v>
      </c>
      <c r="E56" s="43">
        <v>6141</v>
      </c>
      <c r="F56" s="27" t="s">
        <v>53</v>
      </c>
      <c r="G56" s="35">
        <f t="shared" si="3"/>
        <v>0</v>
      </c>
      <c r="H56" s="36">
        <v>0</v>
      </c>
      <c r="I56" s="36">
        <v>2542824.38</v>
      </c>
      <c r="J56" s="36">
        <v>2186220.71</v>
      </c>
      <c r="K56" s="36">
        <v>2186220.71</v>
      </c>
      <c r="L56" s="37">
        <f t="shared" si="4"/>
        <v>0</v>
      </c>
      <c r="M56" s="38">
        <f t="shared" si="5"/>
        <v>0.85976079480565626</v>
      </c>
    </row>
    <row r="57" spans="2:13" x14ac:dyDescent="0.2">
      <c r="B57" s="32" t="s">
        <v>109</v>
      </c>
      <c r="C57" s="33"/>
      <c r="D57" s="27" t="s">
        <v>110</v>
      </c>
      <c r="E57" s="43">
        <v>6141</v>
      </c>
      <c r="F57" s="27" t="s">
        <v>53</v>
      </c>
      <c r="G57" s="35">
        <f t="shared" si="3"/>
        <v>0</v>
      </c>
      <c r="H57" s="36">
        <v>0</v>
      </c>
      <c r="I57" s="36">
        <v>2943671.08</v>
      </c>
      <c r="J57" s="36">
        <v>0</v>
      </c>
      <c r="K57" s="36">
        <v>0</v>
      </c>
      <c r="L57" s="37">
        <f t="shared" si="4"/>
        <v>0</v>
      </c>
      <c r="M57" s="38">
        <f t="shared" si="5"/>
        <v>0</v>
      </c>
    </row>
    <row r="58" spans="2:13" x14ac:dyDescent="0.2">
      <c r="B58" s="32" t="s">
        <v>111</v>
      </c>
      <c r="C58" s="33"/>
      <c r="D58" s="27" t="s">
        <v>112</v>
      </c>
      <c r="E58" s="43">
        <v>6141</v>
      </c>
      <c r="F58" s="27" t="s">
        <v>53</v>
      </c>
      <c r="G58" s="35">
        <f t="shared" si="3"/>
        <v>0</v>
      </c>
      <c r="H58" s="36">
        <v>0</v>
      </c>
      <c r="I58" s="36">
        <v>1257986.75</v>
      </c>
      <c r="J58" s="36">
        <v>247629.71</v>
      </c>
      <c r="K58" s="36">
        <v>247629.71</v>
      </c>
      <c r="L58" s="37">
        <f t="shared" si="4"/>
        <v>0</v>
      </c>
      <c r="M58" s="38">
        <f t="shared" si="5"/>
        <v>0.19684603991258254</v>
      </c>
    </row>
    <row r="59" spans="2:13" ht="22.5" x14ac:dyDescent="0.2">
      <c r="B59" s="32" t="s">
        <v>113</v>
      </c>
      <c r="C59" s="33"/>
      <c r="D59" s="27" t="s">
        <v>114</v>
      </c>
      <c r="E59" s="43">
        <v>6141</v>
      </c>
      <c r="F59" s="27" t="s">
        <v>53</v>
      </c>
      <c r="G59" s="35">
        <f t="shared" si="3"/>
        <v>0</v>
      </c>
      <c r="H59" s="36">
        <v>0</v>
      </c>
      <c r="I59" s="36">
        <v>309030.57</v>
      </c>
      <c r="J59" s="36">
        <v>0</v>
      </c>
      <c r="K59" s="36">
        <v>0</v>
      </c>
      <c r="L59" s="37">
        <f t="shared" si="4"/>
        <v>0</v>
      </c>
      <c r="M59" s="38">
        <f t="shared" si="5"/>
        <v>0</v>
      </c>
    </row>
    <row r="60" spans="2:13" ht="22.5" x14ac:dyDescent="0.2">
      <c r="B60" s="32" t="s">
        <v>115</v>
      </c>
      <c r="C60" s="33"/>
      <c r="D60" s="27" t="s">
        <v>116</v>
      </c>
      <c r="E60" s="43">
        <v>6141</v>
      </c>
      <c r="F60" s="27" t="s">
        <v>53</v>
      </c>
      <c r="G60" s="35">
        <f t="shared" si="3"/>
        <v>0</v>
      </c>
      <c r="H60" s="36">
        <v>0</v>
      </c>
      <c r="I60" s="36">
        <v>488093.68</v>
      </c>
      <c r="J60" s="36">
        <v>488093.68</v>
      </c>
      <c r="K60" s="36">
        <v>488093.68</v>
      </c>
      <c r="L60" s="37">
        <f t="shared" si="4"/>
        <v>0</v>
      </c>
      <c r="M60" s="38">
        <f t="shared" si="5"/>
        <v>1</v>
      </c>
    </row>
    <row r="61" spans="2:13" ht="22.5" x14ac:dyDescent="0.2">
      <c r="B61" s="32" t="s">
        <v>117</v>
      </c>
      <c r="C61" s="33"/>
      <c r="D61" s="27" t="s">
        <v>118</v>
      </c>
      <c r="E61" s="43">
        <v>6141</v>
      </c>
      <c r="F61" s="27" t="s">
        <v>53</v>
      </c>
      <c r="G61" s="35">
        <f t="shared" si="3"/>
        <v>0</v>
      </c>
      <c r="H61" s="36">
        <v>0</v>
      </c>
      <c r="I61" s="36">
        <v>145127.47</v>
      </c>
      <c r="J61" s="36">
        <v>145127.47</v>
      </c>
      <c r="K61" s="36">
        <v>145127.47</v>
      </c>
      <c r="L61" s="37">
        <f t="shared" si="4"/>
        <v>0</v>
      </c>
      <c r="M61" s="38">
        <f t="shared" si="5"/>
        <v>1</v>
      </c>
    </row>
    <row r="62" spans="2:13" ht="22.5" x14ac:dyDescent="0.2">
      <c r="B62" s="32" t="s">
        <v>119</v>
      </c>
      <c r="C62" s="33"/>
      <c r="D62" s="27" t="s">
        <v>120</v>
      </c>
      <c r="E62" s="43">
        <v>6141</v>
      </c>
      <c r="F62" s="27" t="s">
        <v>53</v>
      </c>
      <c r="G62" s="35">
        <f t="shared" ref="G62:G93" si="6">+H62</f>
        <v>0</v>
      </c>
      <c r="H62" s="36">
        <v>0</v>
      </c>
      <c r="I62" s="36">
        <v>415548.33</v>
      </c>
      <c r="J62" s="36">
        <v>415548.33</v>
      </c>
      <c r="K62" s="36">
        <v>223272.92</v>
      </c>
      <c r="L62" s="37">
        <f t="shared" ref="L62:L93" si="7">IFERROR(K62/H62,0)</f>
        <v>0</v>
      </c>
      <c r="M62" s="38">
        <f t="shared" ref="M62:M87" si="8">IFERROR(K62/I62,0)</f>
        <v>0.53729711776245137</v>
      </c>
    </row>
    <row r="63" spans="2:13" ht="22.5" x14ac:dyDescent="0.2">
      <c r="B63" s="32" t="s">
        <v>121</v>
      </c>
      <c r="C63" s="33"/>
      <c r="D63" s="27" t="s">
        <v>122</v>
      </c>
      <c r="E63" s="43">
        <v>6121</v>
      </c>
      <c r="F63" s="27" t="s">
        <v>98</v>
      </c>
      <c r="G63" s="35">
        <f t="shared" si="6"/>
        <v>0</v>
      </c>
      <c r="H63" s="36">
        <v>0</v>
      </c>
      <c r="I63" s="36">
        <v>151.55000000000001</v>
      </c>
      <c r="J63" s="36">
        <v>0</v>
      </c>
      <c r="K63" s="36">
        <v>0</v>
      </c>
      <c r="L63" s="37">
        <f t="shared" si="7"/>
        <v>0</v>
      </c>
      <c r="M63" s="38">
        <f t="shared" si="8"/>
        <v>0</v>
      </c>
    </row>
    <row r="64" spans="2:13" x14ac:dyDescent="0.2">
      <c r="B64" s="32" t="s">
        <v>123</v>
      </c>
      <c r="C64" s="33"/>
      <c r="D64" s="27" t="s">
        <v>124</v>
      </c>
      <c r="E64" s="43">
        <v>6141</v>
      </c>
      <c r="F64" s="27" t="s">
        <v>53</v>
      </c>
      <c r="G64" s="35">
        <f t="shared" si="6"/>
        <v>0</v>
      </c>
      <c r="H64" s="36">
        <v>0</v>
      </c>
      <c r="I64" s="36">
        <v>211492.71</v>
      </c>
      <c r="J64" s="36">
        <v>0</v>
      </c>
      <c r="K64" s="36">
        <v>0</v>
      </c>
      <c r="L64" s="37">
        <f t="shared" si="7"/>
        <v>0</v>
      </c>
      <c r="M64" s="38">
        <f t="shared" si="8"/>
        <v>0</v>
      </c>
    </row>
    <row r="65" spans="2:13" x14ac:dyDescent="0.2">
      <c r="B65" s="32" t="s">
        <v>125</v>
      </c>
      <c r="C65" s="33"/>
      <c r="D65" s="27" t="s">
        <v>126</v>
      </c>
      <c r="E65" s="43">
        <v>6141</v>
      </c>
      <c r="F65" s="27" t="s">
        <v>53</v>
      </c>
      <c r="G65" s="35">
        <f t="shared" si="6"/>
        <v>0</v>
      </c>
      <c r="H65" s="36">
        <v>0</v>
      </c>
      <c r="I65" s="36">
        <v>2127988.87</v>
      </c>
      <c r="J65" s="36">
        <v>791134.63</v>
      </c>
      <c r="K65" s="36">
        <v>791134.63</v>
      </c>
      <c r="L65" s="37">
        <f t="shared" si="7"/>
        <v>0</v>
      </c>
      <c r="M65" s="38">
        <f t="shared" si="8"/>
        <v>0.37177573677817216</v>
      </c>
    </row>
    <row r="66" spans="2:13" x14ac:dyDescent="0.2">
      <c r="B66" s="32" t="s">
        <v>127</v>
      </c>
      <c r="C66" s="33"/>
      <c r="D66" s="27" t="s">
        <v>128</v>
      </c>
      <c r="E66" s="43">
        <v>6141</v>
      </c>
      <c r="F66" s="27" t="s">
        <v>53</v>
      </c>
      <c r="G66" s="35">
        <f t="shared" si="6"/>
        <v>0</v>
      </c>
      <c r="H66" s="36">
        <v>0</v>
      </c>
      <c r="I66" s="36">
        <v>1178953.1000000001</v>
      </c>
      <c r="J66" s="36">
        <v>1178953.1000000001</v>
      </c>
      <c r="K66" s="36">
        <v>1178953.1000000001</v>
      </c>
      <c r="L66" s="37">
        <f t="shared" si="7"/>
        <v>0</v>
      </c>
      <c r="M66" s="38">
        <f t="shared" si="8"/>
        <v>1</v>
      </c>
    </row>
    <row r="67" spans="2:13" x14ac:dyDescent="0.2">
      <c r="B67" s="32" t="s">
        <v>129</v>
      </c>
      <c r="C67" s="33"/>
      <c r="D67" s="27" t="s">
        <v>130</v>
      </c>
      <c r="E67" s="43">
        <v>6141</v>
      </c>
      <c r="F67" s="27" t="s">
        <v>53</v>
      </c>
      <c r="G67" s="35">
        <f t="shared" si="6"/>
        <v>0</v>
      </c>
      <c r="H67" s="36">
        <v>0</v>
      </c>
      <c r="I67" s="36">
        <v>350197.46</v>
      </c>
      <c r="J67" s="36">
        <v>350197.46</v>
      </c>
      <c r="K67" s="36">
        <v>350197.46</v>
      </c>
      <c r="L67" s="37">
        <f t="shared" si="7"/>
        <v>0</v>
      </c>
      <c r="M67" s="38">
        <f t="shared" si="8"/>
        <v>1</v>
      </c>
    </row>
    <row r="68" spans="2:13" ht="22.5" x14ac:dyDescent="0.2">
      <c r="B68" s="32" t="s">
        <v>131</v>
      </c>
      <c r="C68" s="33"/>
      <c r="D68" s="27" t="s">
        <v>132</v>
      </c>
      <c r="E68" s="43">
        <v>6141</v>
      </c>
      <c r="F68" s="27" t="s">
        <v>53</v>
      </c>
      <c r="G68" s="35">
        <f t="shared" si="6"/>
        <v>0</v>
      </c>
      <c r="H68" s="36">
        <v>0</v>
      </c>
      <c r="I68" s="36">
        <v>636648.28</v>
      </c>
      <c r="J68" s="36">
        <v>636648.28</v>
      </c>
      <c r="K68" s="36">
        <v>636648.28</v>
      </c>
      <c r="L68" s="37">
        <f t="shared" si="7"/>
        <v>0</v>
      </c>
      <c r="M68" s="38">
        <f t="shared" si="8"/>
        <v>1</v>
      </c>
    </row>
    <row r="69" spans="2:13" ht="22.5" x14ac:dyDescent="0.2">
      <c r="B69" s="32" t="s">
        <v>133</v>
      </c>
      <c r="C69" s="33"/>
      <c r="D69" s="27" t="s">
        <v>134</v>
      </c>
      <c r="E69" s="43">
        <v>6141</v>
      </c>
      <c r="F69" s="27" t="s">
        <v>53</v>
      </c>
      <c r="G69" s="35">
        <f t="shared" si="6"/>
        <v>0</v>
      </c>
      <c r="H69" s="36">
        <v>0</v>
      </c>
      <c r="I69" s="36">
        <v>7641348.9400000004</v>
      </c>
      <c r="J69" s="36">
        <v>7641348.9400000004</v>
      </c>
      <c r="K69" s="36">
        <v>7641348.9400000004</v>
      </c>
      <c r="L69" s="37">
        <f t="shared" si="7"/>
        <v>0</v>
      </c>
      <c r="M69" s="38">
        <f t="shared" si="8"/>
        <v>1</v>
      </c>
    </row>
    <row r="70" spans="2:13" x14ac:dyDescent="0.2">
      <c r="B70" s="32" t="s">
        <v>135</v>
      </c>
      <c r="C70" s="33"/>
      <c r="D70" s="27" t="s">
        <v>136</v>
      </c>
      <c r="E70" s="43">
        <v>6141</v>
      </c>
      <c r="F70" s="27" t="s">
        <v>53</v>
      </c>
      <c r="G70" s="35">
        <f t="shared" si="6"/>
        <v>0</v>
      </c>
      <c r="H70" s="36">
        <v>0</v>
      </c>
      <c r="I70" s="36">
        <v>992198.26</v>
      </c>
      <c r="J70" s="36">
        <v>963274.29</v>
      </c>
      <c r="K70" s="36">
        <v>963274.29</v>
      </c>
      <c r="L70" s="37">
        <f t="shared" si="7"/>
        <v>0</v>
      </c>
      <c r="M70" s="38">
        <f t="shared" si="8"/>
        <v>0.97084859834364157</v>
      </c>
    </row>
    <row r="71" spans="2:13" x14ac:dyDescent="0.2">
      <c r="B71" s="32" t="s">
        <v>137</v>
      </c>
      <c r="C71" s="33"/>
      <c r="D71" s="27" t="s">
        <v>138</v>
      </c>
      <c r="E71" s="43">
        <v>6141</v>
      </c>
      <c r="F71" s="27" t="s">
        <v>53</v>
      </c>
      <c r="G71" s="35">
        <f t="shared" si="6"/>
        <v>0</v>
      </c>
      <c r="H71" s="36">
        <v>0</v>
      </c>
      <c r="I71" s="36">
        <v>41093.300000000003</v>
      </c>
      <c r="J71" s="36">
        <v>41093.300000000003</v>
      </c>
      <c r="K71" s="36">
        <v>41093.300000000003</v>
      </c>
      <c r="L71" s="37">
        <f t="shared" si="7"/>
        <v>0</v>
      </c>
      <c r="M71" s="38">
        <f t="shared" si="8"/>
        <v>1</v>
      </c>
    </row>
    <row r="72" spans="2:13" ht="22.5" x14ac:dyDescent="0.2">
      <c r="B72" s="32" t="s">
        <v>139</v>
      </c>
      <c r="C72" s="33"/>
      <c r="D72" s="27" t="s">
        <v>140</v>
      </c>
      <c r="E72" s="43">
        <v>6141</v>
      </c>
      <c r="F72" s="27" t="s">
        <v>53</v>
      </c>
      <c r="G72" s="35">
        <f t="shared" si="6"/>
        <v>0</v>
      </c>
      <c r="H72" s="36">
        <v>0</v>
      </c>
      <c r="I72" s="36">
        <v>7099965.8200000003</v>
      </c>
      <c r="J72" s="36">
        <v>7099965.8200000003</v>
      </c>
      <c r="K72" s="36">
        <v>7099965.8200000003</v>
      </c>
      <c r="L72" s="37">
        <f t="shared" si="7"/>
        <v>0</v>
      </c>
      <c r="M72" s="38">
        <f t="shared" si="8"/>
        <v>1</v>
      </c>
    </row>
    <row r="73" spans="2:13" x14ac:dyDescent="0.2">
      <c r="B73" s="32" t="s">
        <v>141</v>
      </c>
      <c r="C73" s="33"/>
      <c r="D73" s="27" t="s">
        <v>142</v>
      </c>
      <c r="E73" s="43">
        <v>6141</v>
      </c>
      <c r="F73" s="27" t="s">
        <v>53</v>
      </c>
      <c r="G73" s="35">
        <f t="shared" si="6"/>
        <v>0</v>
      </c>
      <c r="H73" s="36">
        <v>0</v>
      </c>
      <c r="I73" s="36">
        <v>1229932.3899999999</v>
      </c>
      <c r="J73" s="36">
        <v>1229932.3899999999</v>
      </c>
      <c r="K73" s="36">
        <v>1229932.3899999999</v>
      </c>
      <c r="L73" s="37">
        <f t="shared" si="7"/>
        <v>0</v>
      </c>
      <c r="M73" s="38">
        <f t="shared" si="8"/>
        <v>1</v>
      </c>
    </row>
    <row r="74" spans="2:13" x14ac:dyDescent="0.2">
      <c r="B74" s="32" t="s">
        <v>143</v>
      </c>
      <c r="C74" s="33"/>
      <c r="D74" s="27" t="s">
        <v>144</v>
      </c>
      <c r="E74" s="43">
        <v>6141</v>
      </c>
      <c r="F74" s="27" t="s">
        <v>53</v>
      </c>
      <c r="G74" s="35">
        <f t="shared" si="6"/>
        <v>0</v>
      </c>
      <c r="H74" s="36">
        <v>0</v>
      </c>
      <c r="I74" s="36">
        <v>14472749.619999999</v>
      </c>
      <c r="J74" s="36">
        <v>12827250.68</v>
      </c>
      <c r="K74" s="36">
        <v>12827250.68</v>
      </c>
      <c r="L74" s="37">
        <f t="shared" si="7"/>
        <v>0</v>
      </c>
      <c r="M74" s="38">
        <f t="shared" si="8"/>
        <v>0.88630364075903911</v>
      </c>
    </row>
    <row r="75" spans="2:13" x14ac:dyDescent="0.2">
      <c r="B75" s="32" t="s">
        <v>145</v>
      </c>
      <c r="C75" s="33"/>
      <c r="D75" s="27" t="s">
        <v>146</v>
      </c>
      <c r="E75" s="43">
        <v>6141</v>
      </c>
      <c r="F75" s="27" t="s">
        <v>53</v>
      </c>
      <c r="G75" s="35">
        <f t="shared" si="6"/>
        <v>0</v>
      </c>
      <c r="H75" s="36">
        <v>0</v>
      </c>
      <c r="I75" s="36">
        <v>12270594.48</v>
      </c>
      <c r="J75" s="36">
        <v>11739370.050000001</v>
      </c>
      <c r="K75" s="36">
        <v>11739370.050000001</v>
      </c>
      <c r="L75" s="37">
        <f t="shared" si="7"/>
        <v>0</v>
      </c>
      <c r="M75" s="38">
        <f t="shared" si="8"/>
        <v>0.9567075229430938</v>
      </c>
    </row>
    <row r="76" spans="2:13" x14ac:dyDescent="0.2">
      <c r="B76" s="32" t="s">
        <v>147</v>
      </c>
      <c r="C76" s="33"/>
      <c r="D76" s="27" t="s">
        <v>148</v>
      </c>
      <c r="E76" s="43">
        <v>6141</v>
      </c>
      <c r="F76" s="27" t="s">
        <v>53</v>
      </c>
      <c r="G76" s="35">
        <f t="shared" si="6"/>
        <v>0</v>
      </c>
      <c r="H76" s="36">
        <v>0</v>
      </c>
      <c r="I76" s="36">
        <v>14250864.130000001</v>
      </c>
      <c r="J76" s="36">
        <v>14208784.560000001</v>
      </c>
      <c r="K76" s="36">
        <v>14208784.560000001</v>
      </c>
      <c r="L76" s="37">
        <f t="shared" si="7"/>
        <v>0</v>
      </c>
      <c r="M76" s="38">
        <f t="shared" si="8"/>
        <v>0.99704722677753854</v>
      </c>
    </row>
    <row r="77" spans="2:13" x14ac:dyDescent="0.2">
      <c r="B77" s="32" t="s">
        <v>149</v>
      </c>
      <c r="C77" s="33"/>
      <c r="D77" s="27" t="s">
        <v>150</v>
      </c>
      <c r="E77" s="43">
        <v>6141</v>
      </c>
      <c r="F77" s="27" t="s">
        <v>53</v>
      </c>
      <c r="G77" s="35">
        <f t="shared" si="6"/>
        <v>0</v>
      </c>
      <c r="H77" s="36">
        <v>0</v>
      </c>
      <c r="I77" s="36">
        <v>4209580.59</v>
      </c>
      <c r="J77" s="36">
        <v>4197339.0999999996</v>
      </c>
      <c r="K77" s="36">
        <v>4089266.61</v>
      </c>
      <c r="L77" s="37">
        <f t="shared" si="7"/>
        <v>0</v>
      </c>
      <c r="M77" s="38">
        <f t="shared" si="8"/>
        <v>0.97141901017744858</v>
      </c>
    </row>
    <row r="78" spans="2:13" ht="22.5" x14ac:dyDescent="0.2">
      <c r="B78" s="32" t="s">
        <v>151</v>
      </c>
      <c r="C78" s="33"/>
      <c r="D78" s="27" t="s">
        <v>152</v>
      </c>
      <c r="E78" s="43">
        <v>6141</v>
      </c>
      <c r="F78" s="27" t="s">
        <v>53</v>
      </c>
      <c r="G78" s="35">
        <f t="shared" si="6"/>
        <v>0</v>
      </c>
      <c r="H78" s="36">
        <v>0</v>
      </c>
      <c r="I78" s="36">
        <v>3163029.28</v>
      </c>
      <c r="J78" s="36">
        <v>0</v>
      </c>
      <c r="K78" s="36">
        <v>0</v>
      </c>
      <c r="L78" s="37">
        <f t="shared" si="7"/>
        <v>0</v>
      </c>
      <c r="M78" s="38">
        <f t="shared" si="8"/>
        <v>0</v>
      </c>
    </row>
    <row r="79" spans="2:13" x14ac:dyDescent="0.2">
      <c r="B79" s="32" t="s">
        <v>153</v>
      </c>
      <c r="C79" s="33"/>
      <c r="D79" s="27" t="s">
        <v>154</v>
      </c>
      <c r="E79" s="43">
        <v>6141</v>
      </c>
      <c r="F79" s="27" t="s">
        <v>53</v>
      </c>
      <c r="G79" s="35">
        <f t="shared" si="6"/>
        <v>0</v>
      </c>
      <c r="H79" s="36">
        <v>0</v>
      </c>
      <c r="I79" s="36">
        <v>2989236.26</v>
      </c>
      <c r="J79" s="36">
        <v>0</v>
      </c>
      <c r="K79" s="36">
        <v>0</v>
      </c>
      <c r="L79" s="37">
        <f t="shared" si="7"/>
        <v>0</v>
      </c>
      <c r="M79" s="38">
        <f t="shared" si="8"/>
        <v>0</v>
      </c>
    </row>
    <row r="80" spans="2:13" x14ac:dyDescent="0.2">
      <c r="B80" s="32" t="s">
        <v>155</v>
      </c>
      <c r="C80" s="33"/>
      <c r="D80" s="27" t="s">
        <v>156</v>
      </c>
      <c r="E80" s="43">
        <v>6141</v>
      </c>
      <c r="F80" s="27" t="s">
        <v>53</v>
      </c>
      <c r="G80" s="35">
        <f t="shared" si="6"/>
        <v>0</v>
      </c>
      <c r="H80" s="36">
        <v>0</v>
      </c>
      <c r="I80" s="36">
        <v>2905682.25</v>
      </c>
      <c r="J80" s="36">
        <v>2286783.9500000002</v>
      </c>
      <c r="K80" s="36">
        <v>2286783.9500000002</v>
      </c>
      <c r="L80" s="37">
        <f t="shared" si="7"/>
        <v>0</v>
      </c>
      <c r="M80" s="38">
        <f t="shared" si="8"/>
        <v>0.78700413646399225</v>
      </c>
    </row>
    <row r="81" spans="2:13" ht="22.5" x14ac:dyDescent="0.2">
      <c r="B81" s="32" t="s">
        <v>157</v>
      </c>
      <c r="C81" s="33"/>
      <c r="D81" s="27" t="s">
        <v>158</v>
      </c>
      <c r="E81" s="43">
        <v>6141</v>
      </c>
      <c r="F81" s="27" t="s">
        <v>53</v>
      </c>
      <c r="G81" s="35">
        <f t="shared" si="6"/>
        <v>0</v>
      </c>
      <c r="H81" s="36">
        <v>0</v>
      </c>
      <c r="I81" s="36">
        <v>2875066.79</v>
      </c>
      <c r="J81" s="36">
        <v>0</v>
      </c>
      <c r="K81" s="36">
        <v>0</v>
      </c>
      <c r="L81" s="37">
        <f t="shared" si="7"/>
        <v>0</v>
      </c>
      <c r="M81" s="38">
        <f t="shared" si="8"/>
        <v>0</v>
      </c>
    </row>
    <row r="82" spans="2:13" x14ac:dyDescent="0.2">
      <c r="B82" s="32" t="s">
        <v>159</v>
      </c>
      <c r="C82" s="33"/>
      <c r="D82" s="27" t="s">
        <v>160</v>
      </c>
      <c r="E82" s="43">
        <v>6141</v>
      </c>
      <c r="F82" s="27" t="s">
        <v>53</v>
      </c>
      <c r="G82" s="35">
        <f t="shared" si="6"/>
        <v>0</v>
      </c>
      <c r="H82" s="36">
        <v>0</v>
      </c>
      <c r="I82" s="36">
        <v>1064994.8700000001</v>
      </c>
      <c r="J82" s="36">
        <v>0</v>
      </c>
      <c r="K82" s="36">
        <v>0</v>
      </c>
      <c r="L82" s="37">
        <f t="shared" si="7"/>
        <v>0</v>
      </c>
      <c r="M82" s="38">
        <f t="shared" si="8"/>
        <v>0</v>
      </c>
    </row>
    <row r="83" spans="2:13" ht="22.5" x14ac:dyDescent="0.2">
      <c r="B83" s="32" t="s">
        <v>161</v>
      </c>
      <c r="C83" s="33"/>
      <c r="D83" s="27" t="s">
        <v>162</v>
      </c>
      <c r="E83" s="43">
        <v>6141</v>
      </c>
      <c r="F83" s="27" t="s">
        <v>53</v>
      </c>
      <c r="G83" s="35">
        <f t="shared" si="6"/>
        <v>0</v>
      </c>
      <c r="H83" s="36">
        <v>0</v>
      </c>
      <c r="I83" s="36">
        <v>2855642.85</v>
      </c>
      <c r="J83" s="36">
        <v>1526319.73</v>
      </c>
      <c r="K83" s="36">
        <v>1526319.73</v>
      </c>
      <c r="L83" s="37">
        <f t="shared" si="7"/>
        <v>0</v>
      </c>
      <c r="M83" s="38">
        <f t="shared" si="8"/>
        <v>0.53449251540681986</v>
      </c>
    </row>
    <row r="84" spans="2:13" ht="22.5" x14ac:dyDescent="0.2">
      <c r="B84" s="32" t="s">
        <v>163</v>
      </c>
      <c r="C84" s="33"/>
      <c r="D84" s="27" t="s">
        <v>164</v>
      </c>
      <c r="E84" s="43">
        <v>6141</v>
      </c>
      <c r="F84" s="27" t="s">
        <v>53</v>
      </c>
      <c r="G84" s="35">
        <f t="shared" si="6"/>
        <v>0</v>
      </c>
      <c r="H84" s="36">
        <v>0</v>
      </c>
      <c r="I84" s="36">
        <v>2337856.4</v>
      </c>
      <c r="J84" s="36">
        <v>2337856.4</v>
      </c>
      <c r="K84" s="36">
        <v>2337856.4</v>
      </c>
      <c r="L84" s="37">
        <f t="shared" si="7"/>
        <v>0</v>
      </c>
      <c r="M84" s="38">
        <f t="shared" si="8"/>
        <v>1</v>
      </c>
    </row>
    <row r="85" spans="2:13" ht="22.5" x14ac:dyDescent="0.2">
      <c r="B85" s="32" t="s">
        <v>165</v>
      </c>
      <c r="C85" s="33"/>
      <c r="D85" s="27" t="s">
        <v>166</v>
      </c>
      <c r="E85" s="43">
        <v>6141</v>
      </c>
      <c r="F85" s="27" t="s">
        <v>53</v>
      </c>
      <c r="G85" s="35">
        <f t="shared" si="6"/>
        <v>0</v>
      </c>
      <c r="H85" s="36">
        <v>0</v>
      </c>
      <c r="I85" s="36">
        <v>3122505.97</v>
      </c>
      <c r="J85" s="36">
        <v>0</v>
      </c>
      <c r="K85" s="36">
        <v>0</v>
      </c>
      <c r="L85" s="37">
        <f t="shared" si="7"/>
        <v>0</v>
      </c>
      <c r="M85" s="38">
        <f t="shared" si="8"/>
        <v>0</v>
      </c>
    </row>
    <row r="86" spans="2:13" x14ac:dyDescent="0.2">
      <c r="B86" s="32" t="s">
        <v>167</v>
      </c>
      <c r="C86" s="33"/>
      <c r="D86" s="27" t="s">
        <v>168</v>
      </c>
      <c r="E86" s="43">
        <v>6111</v>
      </c>
      <c r="F86" s="27" t="s">
        <v>169</v>
      </c>
      <c r="G86" s="35">
        <f t="shared" si="6"/>
        <v>0</v>
      </c>
      <c r="H86" s="36">
        <v>0</v>
      </c>
      <c r="I86" s="36">
        <v>256981.9</v>
      </c>
      <c r="J86" s="36">
        <v>256981.9</v>
      </c>
      <c r="K86" s="36">
        <v>256981.9</v>
      </c>
      <c r="L86" s="37">
        <f t="shared" si="7"/>
        <v>0</v>
      </c>
      <c r="M86" s="38">
        <f t="shared" si="8"/>
        <v>1</v>
      </c>
    </row>
    <row r="87" spans="2:13" x14ac:dyDescent="0.2">
      <c r="B87" s="32" t="s">
        <v>170</v>
      </c>
      <c r="C87" s="33"/>
      <c r="D87" s="27" t="s">
        <v>171</v>
      </c>
      <c r="E87" s="43">
        <v>6111</v>
      </c>
      <c r="F87" s="27" t="s">
        <v>169</v>
      </c>
      <c r="G87" s="35">
        <f t="shared" si="6"/>
        <v>0</v>
      </c>
      <c r="H87" s="36">
        <v>0</v>
      </c>
      <c r="I87" s="36">
        <v>57572.56</v>
      </c>
      <c r="J87" s="36">
        <v>57572.56</v>
      </c>
      <c r="K87" s="36">
        <v>57572.56</v>
      </c>
      <c r="L87" s="37">
        <f t="shared" si="7"/>
        <v>0</v>
      </c>
      <c r="M87" s="38">
        <f t="shared" si="8"/>
        <v>1</v>
      </c>
    </row>
    <row r="88" spans="2:13" x14ac:dyDescent="0.2">
      <c r="B88" s="32"/>
      <c r="C88" s="33"/>
      <c r="D88" s="27"/>
      <c r="E88" s="43"/>
      <c r="F88" s="27"/>
      <c r="G88" s="44"/>
      <c r="H88" s="44"/>
      <c r="I88" s="44"/>
      <c r="J88" s="44"/>
      <c r="K88" s="44"/>
      <c r="L88" s="41"/>
      <c r="M88" s="42"/>
    </row>
    <row r="89" spans="2:13" x14ac:dyDescent="0.2">
      <c r="B89" s="47"/>
      <c r="C89" s="48"/>
      <c r="D89" s="49"/>
      <c r="E89" s="50"/>
      <c r="F89" s="49"/>
      <c r="G89" s="49"/>
      <c r="H89" s="49"/>
      <c r="I89" s="49"/>
      <c r="J89" s="49"/>
      <c r="K89" s="49"/>
      <c r="L89" s="49"/>
      <c r="M89" s="51"/>
    </row>
    <row r="90" spans="2:13" x14ac:dyDescent="0.2">
      <c r="B90" s="88" t="s">
        <v>17</v>
      </c>
      <c r="C90" s="89"/>
      <c r="D90" s="89"/>
      <c r="E90" s="89"/>
      <c r="F90" s="89"/>
      <c r="G90" s="7">
        <f>SUM(G30:G87)</f>
        <v>38954220</v>
      </c>
      <c r="H90" s="7">
        <f>SUM(H30:H87)</f>
        <v>38954220</v>
      </c>
      <c r="I90" s="7">
        <f>SUM(I30:I87)</f>
        <v>127349493.47000001</v>
      </c>
      <c r="J90" s="7">
        <f>SUM(J30:J87)</f>
        <v>89012975.860000029</v>
      </c>
      <c r="K90" s="7">
        <f>SUM(K30:K87)</f>
        <v>83348100.710000023</v>
      </c>
      <c r="L90" s="8">
        <f>IFERROR(K90/H90,0)</f>
        <v>2.1396423984359081</v>
      </c>
      <c r="M90" s="9">
        <f>IFERROR(K90/I90,0)</f>
        <v>0.65448317412926738</v>
      </c>
    </row>
    <row r="91" spans="2:13" x14ac:dyDescent="0.2">
      <c r="B91" s="4"/>
      <c r="C91" s="5"/>
      <c r="D91" s="2"/>
      <c r="E91" s="6"/>
      <c r="F91" s="2"/>
      <c r="G91" s="2"/>
      <c r="H91" s="2"/>
      <c r="I91" s="2"/>
      <c r="J91" s="2"/>
      <c r="K91" s="2"/>
      <c r="L91" s="2"/>
      <c r="M91" s="3"/>
    </row>
    <row r="92" spans="2:13" x14ac:dyDescent="0.2">
      <c r="B92" s="75" t="s">
        <v>18</v>
      </c>
      <c r="C92" s="76"/>
      <c r="D92" s="76"/>
      <c r="E92" s="76"/>
      <c r="F92" s="76"/>
      <c r="G92" s="10">
        <f>+G25+G90</f>
        <v>39047434.399999999</v>
      </c>
      <c r="H92" s="10">
        <f>+H25+H90</f>
        <v>39047434.399999999</v>
      </c>
      <c r="I92" s="10">
        <f>+I25+I90</f>
        <v>131018675.87000002</v>
      </c>
      <c r="J92" s="10">
        <f>+J25+J90</f>
        <v>90088943.860000029</v>
      </c>
      <c r="K92" s="10">
        <f>+K25+K90</f>
        <v>83438068.710000023</v>
      </c>
      <c r="L92" s="11">
        <f>IFERROR(K92/H92,0)</f>
        <v>2.1368386935557546</v>
      </c>
      <c r="M92" s="12">
        <f>IFERROR(K92/I92,0)</f>
        <v>0.63684103167695993</v>
      </c>
    </row>
    <row r="93" spans="2:13" x14ac:dyDescent="0.2">
      <c r="B93" s="13"/>
      <c r="C93" s="14"/>
      <c r="D93" s="14"/>
      <c r="E93" s="15"/>
      <c r="F93" s="14"/>
      <c r="G93" s="14"/>
      <c r="H93" s="14"/>
      <c r="I93" s="14"/>
      <c r="J93" s="14"/>
      <c r="K93" s="14"/>
      <c r="L93" s="14"/>
      <c r="M93" s="16"/>
    </row>
    <row r="94" spans="2:13" ht="15" x14ac:dyDescent="0.25">
      <c r="B94" s="17" t="s">
        <v>19</v>
      </c>
      <c r="C94" s="17"/>
      <c r="D94" s="18"/>
      <c r="E94" s="19"/>
      <c r="F94" s="18"/>
      <c r="G94" s="18"/>
      <c r="H94" s="18"/>
    </row>
  </sheetData>
  <mergeCells count="22">
    <mergeCell ref="B92:F92"/>
    <mergeCell ref="K3:K5"/>
    <mergeCell ref="L3:M3"/>
    <mergeCell ref="L4:L5"/>
    <mergeCell ref="M4:M5"/>
    <mergeCell ref="B6:D6"/>
    <mergeCell ref="J6:K6"/>
    <mergeCell ref="C7:D7"/>
    <mergeCell ref="B25:F25"/>
    <mergeCell ref="B27:D27"/>
    <mergeCell ref="C28:D28"/>
    <mergeCell ref="B90:F90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Bren</cp:lastModifiedBy>
  <dcterms:created xsi:type="dcterms:W3CDTF">2020-08-06T19:52:58Z</dcterms:created>
  <dcterms:modified xsi:type="dcterms:W3CDTF">2021-10-21T15:26:45Z</dcterms:modified>
</cp:coreProperties>
</file>