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23040" windowHeight="9530" tabRatio="863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<sst xmlns="http://schemas.openxmlformats.org/spreadsheetml/2006/main" count="894" uniqueCount="630">
  <si>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</si>
  <si>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</si>
  <si>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</si>
  <si>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</si>
  <si>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</si>
  <si>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</si>
  <si>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</si>
  <si>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</si>
  <si>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</si>
  <si>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</si>
  <si>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</si>
  <si>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</si>
  <si>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</si>
  <si>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</si>
  <si>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</si>
  <si>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</si>
  <si>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</si>
  <si>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</si>
  <si>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</si>
  <si>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</si>
  <si>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</si>
  <si>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</si>
  <si>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</si>
  <si>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</si>
  <si>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</si>
  <si>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</si>
  <si>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</si>
  <si>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</si>
  <si>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</si>
  <si>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</si>
  <si>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</si>
  <si>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</si>
  <si>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</si>
  <si>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</si>
  <si>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</si>
  <si>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</si>
  <si>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</si>
  <si>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</si>
  <si>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</si>
  <si>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</si>
  <si>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</si>
  <si>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</si>
  <si>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</si>
  <si>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</si>
  <si>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</si>
  <si>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</si>
  <si>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</si>
  <si>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</si>
  <si>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</si>
  <si>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</si>
  <si>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</si>
  <si>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</si>
  <si>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</si>
  <si>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</si>
  <si>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</si>
  <si>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</si>
  <si>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</si>
  <si>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</si>
  <si>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</si>
  <si>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</si>
  <si>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</si>
  <si>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</si>
  <si>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</si>
  <si>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</si>
  <si>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</si>
  <si>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</si>
  <si>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</si>
  <si>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</si>
  <si>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</si>
  <si>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</si>
  <si>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</si>
  <si>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</si>
  <si>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</si>
  <si>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</si>
  <si>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</si>
  <si>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</si>
  <si>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</si>
  <si>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</si>
  <si>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</si>
  <si>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</si>
  <si>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</si>
  <si>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</si>
  <si>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</si>
  <si>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</si>
  <si>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</si>
  <si>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</si>
  <si>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</si>
  <si>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</si>
  <si>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</si>
  <si>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</si>
  <si>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</si>
  <si>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</si>
  <si>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</si>
  <si>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</si>
  <si>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</si>
  <si>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</si>
  <si>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</si>
  <si>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</si>
  <si>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</si>
  <si>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</si>
  <si>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</si>
  <si>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</si>
  <si>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</si>
  <si>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</si>
  <si>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</si>
  <si>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</si>
  <si>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</si>
  <si>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</si>
  <si>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</si>
  <si>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</si>
  <si>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</si>
  <si>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</si>
  <si>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</si>
  <si>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</si>
  <si>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</si>
  <si>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</si>
  <si>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</si>
  <si>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</si>
  <si>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</si>
  <si>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</si>
  <si>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</si>
  <si>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</si>
  <si>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</si>
  <si>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</si>
  <si>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</si>
  <si>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</si>
  <si>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</si>
  <si>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</si>
  <si>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</si>
  <si>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</si>
  <si>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</si>
  <si>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</si>
  <si>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</si>
  <si>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</si>
  <si>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</si>
  <si>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</si>
  <si>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</si>
  <si>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</si>
  <si>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</si>
  <si>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</si>
  <si>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</si>
  <si>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</si>
  <si>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</si>
  <si>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</si>
  <si>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</si>
  <si>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</si>
  <si>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</si>
  <si>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</si>
  <si>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</si>
  <si>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</si>
  <si>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</si>
  <si>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</si>
  <si>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</si>
  <si>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</si>
  <si>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</si>
  <si>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</si>
  <si>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</si>
  <si>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</si>
  <si>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</si>
  <si>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</si>
  <si>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</si>
  <si>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</si>
  <si>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</si>
  <si>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</si>
  <si>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</si>
  <si>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</si>
  <si>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</si>
  <si>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</si>
  <si>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</si>
  <si>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</si>
  <si>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</si>
  <si>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</si>
  <si>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</si>
  <si>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</si>
  <si>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</si>
  <si>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</si>
  <si>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</si>
  <si>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</si>
  <si>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</si>
  <si>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</si>
  <si>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</si>
  <si>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</si>
  <si>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</si>
  <si>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</si>
  <si>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</si>
  <si>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</si>
  <si>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</si>
  <si>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</si>
  <si>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</si>
  <si>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</si>
  <si>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</si>
  <si>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</si>
  <si>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</si>
  <si>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</si>
  <si>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</si>
  <si>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</si>
  <si>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</si>
  <si>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</si>
  <si>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</si>
  <si>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</si>
  <si>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</si>
  <si>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</si>
  <si>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</si>
  <si>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</si>
  <si>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</si>
  <si>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</si>
  <si>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</si>
  <si>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</si>
  <si>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</si>
  <si>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</si>
  <si>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</si>
  <si>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</si>
  <si>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</si>
  <si>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</si>
  <si>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</si>
  <si>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</si>
  <si>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</si>
  <si>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</si>
  <si>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</si>
  <si>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</si>
  <si>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</si>
  <si>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</si>
  <si>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</si>
  <si>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</si>
  <si>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</si>
  <si>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</si>
  <si>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</si>
  <si>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</si>
  <si>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</si>
  <si>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</si>
  <si>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</si>
  <si>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</si>
  <si>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</si>
  <si>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</si>
  <si>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</si>
  <si>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</si>
  <si>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</si>
  <si>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</si>
  <si>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</si>
  <si>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</si>
  <si>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</si>
  <si>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</si>
  <si>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</si>
  <si>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</si>
  <si>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</si>
  <si>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</si>
  <si>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</si>
  <si>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</si>
  <si>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</si>
  <si>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</si>
  <si>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</si>
  <si>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</si>
  <si>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</si>
  <si>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</si>
  <si>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</si>
  <si>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</si>
  <si>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</si>
  <si>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</si>
  <si>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</si>
  <si>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</si>
  <si>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</si>
  <si>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</si>
  <si>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</si>
  <si>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</si>
  <si>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</si>
  <si>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</si>
  <si>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</si>
  <si>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</si>
  <si>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</si>
  <si>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</si>
  <si>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</si>
  <si>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</si>
  <si>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</si>
  <si>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</si>
  <si>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</si>
  <si>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</si>
  <si>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</si>
  <si>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</si>
  <si>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</si>
  <si>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</si>
  <si>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</si>
  <si>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</si>
  <si>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</si>
  <si>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</si>
  <si>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</si>
  <si>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</si>
  <si>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</si>
  <si>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</si>
  <si>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</si>
  <si>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</si>
  <si>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</si>
  <si>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</si>
  <si>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</si>
  <si>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</si>
  <si>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</si>
  <si>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</si>
  <si>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</si>
  <si>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</si>
  <si>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</si>
  <si>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</si>
  <si>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</si>
  <si>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</si>
  <si>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</si>
  <si>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</si>
  <si>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</si>
  <si>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</si>
  <si>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</si>
  <si>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</si>
  <si>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</si>
  <si>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</si>
  <si>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</si>
  <si>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</si>
  <si>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</si>
  <si>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</si>
  <si>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</si>
  <si>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</si>
  <si>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</si>
  <si>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</si>
  <si>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</si>
  <si>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</si>
  <si>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</si>
  <si>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</si>
  <si>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</si>
  <si>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</si>
  <si>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</si>
  <si>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</si>
  <si>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</si>
  <si>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</si>
  <si>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</si>
  <si>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</si>
  <si>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</si>
  <si>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</si>
  <si>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</si>
  <si>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</si>
  <si>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</si>
  <si>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</si>
  <si>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</si>
  <si>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</si>
  <si>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</si>
  <si>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</si>
  <si>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</si>
  <si>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</si>
  <si>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</si>
  <si>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</si>
  <si>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</si>
  <si>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</si>
  <si>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</si>
  <si>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</si>
  <si>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</si>
  <si>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</si>
  <si>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</si>
  <si>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</si>
  <si>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</si>
  <si>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</si>
  <si>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</si>
  <si>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</si>
  <si>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</si>
  <si>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</si>
  <si>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</si>
  <si>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</si>
  <si>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</si>
  <si>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</si>
  <si>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</si>
  <si>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</si>
  <si>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</si>
  <si>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</si>
  <si>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</si>
  <si>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</si>
  <si>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</si>
  <si>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</si>
  <si>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</si>
  <si>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</si>
  <si>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</si>
  <si>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</si>
  <si>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</si>
  <si>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</si>
  <si>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</si>
  <si>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</si>
  <si>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</si>
  <si>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</si>
  <si>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</si>
  <si>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</si>
  <si>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</si>
  <si>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</si>
  <si>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</si>
  <si>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</si>
  <si>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</si>
  <si>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</si>
  <si>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</si>
  <si>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</si>
  <si>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</si>
  <si>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</si>
  <si>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</si>
  <si>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</si>
  <si>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</si>
  <si>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</si>
  <si>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</si>
  <si>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</si>
  <si>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</si>
  <si>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</si>
  <si>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</si>
  <si>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</si>
  <si>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</si>
  <si>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</si>
  <si>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</si>
  <si>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</si>
  <si>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</si>
  <si>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</si>
  <si>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</si>
  <si>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</si>
  <si>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</si>
  <si>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</si>
  <si>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</si>
  <si>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</si>
  <si>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</si>
  <si>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</si>
  <si>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</si>
  <si>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</si>
  <si>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</si>
  <si>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</si>
  <si>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</si>
  <si>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</si>
  <si>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</si>
  <si>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</si>
  <si>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</si>
  <si>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</si>
  <si>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</si>
  <si>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</si>
  <si>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</si>
  <si>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</si>
  <si>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</si>
  <si>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</si>
  <si>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</si>
  <si>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</si>
  <si>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</si>
  <si>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</si>
  <si>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</si>
  <si>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</si>
  <si>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</si>
  <si>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</si>
  <si>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</si>
  <si>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</si>
  <si>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</si>
  <si>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</si>
  <si>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</si>
  <si>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</si>
  <si>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</si>
  <si>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</si>
  <si>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</si>
  <si>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</si>
  <si>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</si>
  <si>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</si>
  <si>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</si>
  <si>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</si>
  <si>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</si>
  <si>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</si>
  <si>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</si>
  <si>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</si>
  <si>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</si>
  <si>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</si>
  <si>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</si>
  <si>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</si>
  <si>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</si>
  <si>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</si>
  <si>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</si>
  <si>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</si>
  <si>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</si>
  <si>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</si>
  <si>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</si>
  <si>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</si>
  <si>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</si>
  <si>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</si>
  <si>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</si>
  <si>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</si>
  <si>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</si>
  <si>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</si>
  <si>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</si>
  <si>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</si>
  <si>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</si>
  <si>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</si>
  <si>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</si>
  <si>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</si>
  <si>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</si>
  <si>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</si>
  <si>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</si>
  <si>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</si>
  <si>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</si>
  <si>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</si>
  <si>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</si>
  <si>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</si>
  <si>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</si>
  <si>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</si>
  <si>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</si>
  <si>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</si>
  <si>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</si>
  <si>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</si>
  <si>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</si>
  <si>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</si>
  <si>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</si>
  <si>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</si>
  <si>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</si>
  <si>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</si>
  <si>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</si>
  <si>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</si>
  <si>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</si>
  <si>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</si>
  <si>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</si>
  <si>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</si>
  <si>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</si>
  <si>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</si>
  <si>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</si>
  <si>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</si>
  <si>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</si>
  <si>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</si>
  <si>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</si>
  <si>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</si>
  <si>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</si>
  <si>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</si>
  <si>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</si>
  <si>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</si>
  <si>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</si>
  <si>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</si>
  <si>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</si>
  <si>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</si>
  <si>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</si>
  <si>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</si>
  <si>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</si>
  <si>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</si>
  <si>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</si>
  <si>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</si>
  <si>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</si>
  <si>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</si>
  <si>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</si>
  <si>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</si>
  <si>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</si>
  <si>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</si>
  <si>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</si>
  <si>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</si>
  <si>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</si>
  <si>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</si>
  <si>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</si>
  <si>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</si>
  <si>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</si>
  <si>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</si>
  <si>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</si>
  <si>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</si>
  <si>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</si>
  <si>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</si>
  <si>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</si>
  <si>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</si>
  <si>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</si>
  <si>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</si>
  <si>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</si>
  <si>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</si>
  <si>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</si>
  <si>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</si>
  <si>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</si>
  <si>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</si>
  <si>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</si>
  <si>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</si>
  <si>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</si>
  <si>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</si>
  <si>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</si>
  <si>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</si>
  <si>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</si>
  <si>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</si>
  <si>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</si>
  <si>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</si>
  <si>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</si>
  <si>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</si>
  <si>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</si>
  <si>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</si>
  <si>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</si>
  <si>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</si>
  <si>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</si>
  <si>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</si>
  <si>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</si>
  <si>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</si>
  <si>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</si>
  <si>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</si>
  <si>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</si>
  <si>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</si>
  <si>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</si>
  <si>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</si>
  <si>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</si>
  <si>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</si>
  <si>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</si>
  <si>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</si>
  <si>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</si>
  <si>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</si>
  <si>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</si>
  <si>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</si>
  <si>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</si>
  <si>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</si>
  <si>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</si>
  <si>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</si>
  <si>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</si>
  <si>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</si>
  <si>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</si>
  <si>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</si>
  <si>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</si>
  <si>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</si>
  <si>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</si>
  <si>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</si>
  <si>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</si>
  <si>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</si>
  <si>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</si>
  <si>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</si>
  <si>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</si>
  <si>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</si>
  <si>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</si>
  <si>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</si>
  <si>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</si>
  <si>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</si>
  <si>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</si>
  <si>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</si>
  <si>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</si>
  <si>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</si>
  <si>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</si>
  <si>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</si>
  <si>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</si>
  <si>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</si>
  <si>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</si>
  <si>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</si>
  <si>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</si>
  <si>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</si>
  <si>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</si>
  <si>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</si>
  <si>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Municipio de Romita, Gto.</t>
  </si>
  <si>
    <t>Correspondiente 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</si>
</sst>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90625" defaultRowHeight="10" x14ac:dyDescent="0.2"/>
  <cols>
    <col min="1" max="1" width="14.6328125" style="4" customWidth="1"/>
    <col min="2" max="2" width="73.90625" style="4" bestFit="1" customWidth="1"/>
    <col min="3" max="3" width="8" style="4" customWidth="1"/>
    <col min="4" max="16384" width="12.90625" style="4"/>
  </cols>
  <sheetData>
    <row r="1" spans="1:5" ht="18.899999999999999" customHeight="1" x14ac:dyDescent="0.2">
      <c r="A1" s="139" t="s">
        <v>628</v>
      </c>
      <c r="B1" s="139"/>
      <c r="C1" s="19"/>
      <c r="D1" s="16" t="s">
        <v>614</v>
      </c>
      <c r="E1" s="17">
        <v>2021</v>
      </c>
    </row>
    <row r="2" spans="1:5" ht="18.899999999999999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899999999999999" customHeight="1" x14ac:dyDescent="0.2">
      <c r="A3" s="141" t="s">
        <v>629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ht="10.5" x14ac:dyDescent="0.25">
      <c r="A5" s="5"/>
      <c r="B5" s="6"/>
    </row>
    <row r="6" spans="1:5" ht="10.5" x14ac:dyDescent="0.25">
      <c r="A6" s="7"/>
      <c r="B6" s="8" t="s">
        <v>46</v>
      </c>
    </row>
    <row r="7" spans="1:5" ht="10.5" x14ac:dyDescent="0.25">
      <c r="A7" s="7"/>
      <c r="B7" s="8"/>
    </row>
    <row r="8" spans="1:5" ht="10.5" x14ac:dyDescent="0.25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ht="10.5" x14ac:dyDescent="0.25">
      <c r="A32" s="7"/>
      <c r="B32" s="10"/>
    </row>
    <row r="33" spans="1:2" ht="10.5" x14ac:dyDescent="0.25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ht="10.5" x14ac:dyDescent="0.25">
      <c r="A36" s="7"/>
      <c r="B36" s="10"/>
    </row>
    <row r="37" spans="1:2" ht="10.5" x14ac:dyDescent="0.25">
      <c r="A37" s="7"/>
      <c r="B37" s="8" t="s">
        <v>47</v>
      </c>
    </row>
    <row r="38" spans="1:2" ht="10.5" x14ac:dyDescent="0.25">
      <c r="A38" s="7" t="s">
        <v>48</v>
      </c>
      <c r="B38" s="48" t="s">
        <v>32</v>
      </c>
    </row>
    <row r="39" spans="1:2" ht="10.5" x14ac:dyDescent="0.25">
      <c r="A39" s="7"/>
      <c r="B39" s="48" t="s">
        <v>33</v>
      </c>
    </row>
    <row r="40" spans="1:2" ht="11" thickBot="1" x14ac:dyDescent="0.3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abSelected="1" zoomScale="106" zoomScaleNormal="106" workbookViewId="0">
      <selection sqref="A1:F1"/>
    </sheetView>
  </sheetViews>
  <sheetFormatPr baseColWidth="10" defaultColWidth="9.08984375" defaultRowHeight="10" x14ac:dyDescent="0.2"/>
  <cols>
    <col min="1" max="1" width="10" style="22" customWidth="1"/>
    <col min="2" max="2" width="64.54296875" style="22" bestFit="1" customWidth="1"/>
    <col min="3" max="3" width="16.453125" style="22" bestFit="1" customWidth="1"/>
    <col min="4" max="4" width="19.08984375" style="22" customWidth="1"/>
    <col min="5" max="5" width="28" style="22" customWidth="1"/>
    <col min="6" max="6" width="22.6328125" style="22" customWidth="1"/>
    <col min="7" max="8" width="16.6328125" style="22" customWidth="1"/>
    <col min="9" max="9" width="27.08984375" style="22" customWidth="1"/>
    <col min="10" max="16384" width="9.08984375" style="22"/>
  </cols>
  <sheetData>
    <row r="1" spans="1:8" s="18" customFormat="1" ht="18.899999999999999" customHeight="1" x14ac:dyDescent="0.35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899999999999999" customHeight="1" x14ac:dyDescent="0.3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899999999999999" customHeight="1" x14ac:dyDescent="0.35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ht="10.5" x14ac:dyDescent="0.25">
      <c r="A4" s="20" t="s">
        <v>197</v>
      </c>
      <c r="B4" s="21"/>
      <c r="C4" s="21"/>
      <c r="D4" s="21"/>
      <c r="E4" s="21"/>
      <c r="F4" s="21"/>
      <c r="G4" s="21"/>
      <c r="H4" s="21"/>
    </row>
    <row r="6" spans="1:8" ht="10.5" x14ac:dyDescent="0.25">
      <c r="A6" s="21" t="s">
        <v>154</v>
      </c>
      <c r="B6" s="21"/>
      <c r="C6" s="21"/>
      <c r="D6" s="21"/>
      <c r="E6" s="21"/>
      <c r="F6" s="21"/>
      <c r="G6" s="21"/>
      <c r="H6" s="21"/>
    </row>
    <row r="7" spans="1:8" ht="10.5" x14ac:dyDescent="0.25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239642.27</v>
      </c>
    </row>
    <row r="9" spans="1:8" x14ac:dyDescent="0.2">
      <c r="A9" s="24">
        <v>1115</v>
      </c>
      <c r="B9" s="22" t="s">
        <v>199</v>
      </c>
      <c r="C9" s="26">
        <v>6515958.0099999998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ht="10.5" x14ac:dyDescent="0.25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ht="10.5" x14ac:dyDescent="0.25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25368.76</v>
      </c>
      <c r="D15" s="26">
        <v>66977.8</v>
      </c>
      <c r="E15" s="26">
        <v>46752.84</v>
      </c>
      <c r="F15" s="26">
        <v>42790.78</v>
      </c>
      <c r="G15" s="26">
        <v>45059.519999999997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ht="10.5" x14ac:dyDescent="0.25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ht="10.5" x14ac:dyDescent="0.25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97877.93</v>
      </c>
      <c r="D20" s="26">
        <v>97877.93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35652429.460000001</v>
      </c>
      <c r="D23" s="26">
        <v>35652429.460000001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532609.13</v>
      </c>
      <c r="D24" s="26">
        <v>532609.13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6361365.9299999997</v>
      </c>
      <c r="D27" s="26">
        <v>6361365.9299999997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ht="10.5" x14ac:dyDescent="0.25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ht="10.5" x14ac:dyDescent="0.25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ht="10.5" x14ac:dyDescent="0.25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ht="10.5" x14ac:dyDescent="0.25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ht="10.5" x14ac:dyDescent="0.25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ht="10.5" x14ac:dyDescent="0.25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ht="10.5" x14ac:dyDescent="0.25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ht="10.5" x14ac:dyDescent="0.25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ht="10.5" x14ac:dyDescent="0.25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ht="10.5" x14ac:dyDescent="0.25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549828176.96999991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273509.8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541466280.55999994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8088386.6100000003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19242557.710000001</v>
      </c>
      <c r="D62" s="26">
        <f t="shared" ref="D62:E62" si="0">SUM(D63:D70)</f>
        <v>1120746.4699999997</v>
      </c>
      <c r="E62" s="26">
        <f t="shared" si="0"/>
        <v>-15474065.830000002</v>
      </c>
    </row>
    <row r="63" spans="1:9" x14ac:dyDescent="0.2">
      <c r="A63" s="24">
        <v>1241</v>
      </c>
      <c r="B63" s="22" t="s">
        <v>240</v>
      </c>
      <c r="C63" s="26">
        <v>4168304.02</v>
      </c>
      <c r="D63" s="26">
        <v>503064.16</v>
      </c>
      <c r="E63" s="26">
        <v>-2878253.58</v>
      </c>
    </row>
    <row r="64" spans="1:9" x14ac:dyDescent="0.2">
      <c r="A64" s="24">
        <v>1242</v>
      </c>
      <c r="B64" s="22" t="s">
        <v>241</v>
      </c>
      <c r="C64" s="26">
        <v>867045.51</v>
      </c>
      <c r="D64" s="26">
        <v>115886.14</v>
      </c>
      <c r="E64" s="26">
        <v>-531004.32999999996</v>
      </c>
    </row>
    <row r="65" spans="1:9" x14ac:dyDescent="0.2">
      <c r="A65" s="24">
        <v>1243</v>
      </c>
      <c r="B65" s="22" t="s">
        <v>242</v>
      </c>
      <c r="C65" s="26">
        <v>211500.86</v>
      </c>
      <c r="D65" s="26">
        <v>22053.360000000001</v>
      </c>
      <c r="E65" s="26">
        <v>-110890.13</v>
      </c>
    </row>
    <row r="66" spans="1:9" x14ac:dyDescent="0.2">
      <c r="A66" s="24">
        <v>1244</v>
      </c>
      <c r="B66" s="22" t="s">
        <v>243</v>
      </c>
      <c r="C66" s="26">
        <v>6519794.8499999996</v>
      </c>
      <c r="D66" s="26">
        <v>295342.2</v>
      </c>
      <c r="E66" s="26">
        <v>-5305545.63</v>
      </c>
    </row>
    <row r="67" spans="1:9" x14ac:dyDescent="0.2">
      <c r="A67" s="24">
        <v>1245</v>
      </c>
      <c r="B67" s="22" t="s">
        <v>244</v>
      </c>
      <c r="C67" s="26">
        <v>155312.26</v>
      </c>
      <c r="D67" s="26">
        <v>15531.24</v>
      </c>
      <c r="E67" s="26">
        <v>-106242.96</v>
      </c>
    </row>
    <row r="68" spans="1:9" x14ac:dyDescent="0.2">
      <c r="A68" s="24">
        <v>1246</v>
      </c>
      <c r="B68" s="22" t="s">
        <v>245</v>
      </c>
      <c r="C68" s="26">
        <v>7281370.21</v>
      </c>
      <c r="D68" s="26">
        <v>165269.37</v>
      </c>
      <c r="E68" s="26">
        <v>-6542129.2000000002</v>
      </c>
    </row>
    <row r="69" spans="1:9" x14ac:dyDescent="0.2">
      <c r="A69" s="24">
        <v>1247</v>
      </c>
      <c r="B69" s="22" t="s">
        <v>246</v>
      </c>
      <c r="C69" s="26">
        <v>21230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18000</v>
      </c>
      <c r="D70" s="26">
        <v>3600</v>
      </c>
      <c r="E70" s="26">
        <v>0</v>
      </c>
    </row>
    <row r="72" spans="1:9" ht="10.5" x14ac:dyDescent="0.25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ht="10.5" x14ac:dyDescent="0.25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708356.03</v>
      </c>
      <c r="D74" s="26">
        <f>SUM(D75:D79)</f>
        <v>70835.61</v>
      </c>
      <c r="E74" s="26">
        <f>SUM(E75:E79)</f>
        <v>170371.83000000002</v>
      </c>
    </row>
    <row r="75" spans="1:9" x14ac:dyDescent="0.2">
      <c r="A75" s="24">
        <v>1251</v>
      </c>
      <c r="B75" s="22" t="s">
        <v>250</v>
      </c>
      <c r="C75" s="26">
        <v>688719.91</v>
      </c>
      <c r="D75" s="26">
        <v>68871.990000000005</v>
      </c>
      <c r="E75" s="26">
        <v>160920.1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19636.12</v>
      </c>
      <c r="D78" s="26">
        <v>1963.62</v>
      </c>
      <c r="E78" s="26">
        <v>9451.73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273087.21999999997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273087.21999999997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ht="10.5" x14ac:dyDescent="0.25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ht="10.5" x14ac:dyDescent="0.25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ht="10.5" x14ac:dyDescent="0.25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ht="10.5" x14ac:dyDescent="0.25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ht="10.5" x14ac:dyDescent="0.25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ht="10.5" x14ac:dyDescent="0.25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ht="10.5" x14ac:dyDescent="0.25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71860304.439999998</v>
      </c>
      <c r="D110" s="26">
        <f>SUM(D111:D119)</f>
        <v>71860304.439999998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693628.4</v>
      </c>
      <c r="D111" s="26">
        <f>C111</f>
        <v>693628.4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4116841.76</v>
      </c>
      <c r="D112" s="26">
        <f t="shared" ref="D112:D119" si="1">C112</f>
        <v>4116841.76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13022901.699999999</v>
      </c>
      <c r="D113" s="26">
        <f t="shared" si="1"/>
        <v>13022901.699999999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10099651.119999999</v>
      </c>
      <c r="D117" s="26">
        <f t="shared" si="1"/>
        <v>10099651.119999999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43927281.460000001</v>
      </c>
      <c r="D119" s="26">
        <f t="shared" si="1"/>
        <v>43927281.460000001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ht="10.5" x14ac:dyDescent="0.25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ht="10.5" x14ac:dyDescent="0.25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ht="10.5" x14ac:dyDescent="0.25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ht="10.5" x14ac:dyDescent="0.25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" x14ac:dyDescent="0.2"/>
  <cols>
    <col min="1" max="1" width="7.6328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ht="10.5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5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08984375" defaultRowHeight="10" x14ac:dyDescent="0.2"/>
  <cols>
    <col min="1" max="1" width="10" style="22" customWidth="1"/>
    <col min="2" max="2" width="83" style="22" customWidth="1"/>
    <col min="3" max="4" width="15.6328125" style="22" customWidth="1"/>
    <col min="5" max="5" width="16.6328125" style="22" customWidth="1"/>
    <col min="6" max="16384" width="9.08984375" style="22"/>
  </cols>
  <sheetData>
    <row r="1" spans="1:5" s="28" customFormat="1" ht="18.899999999999999" customHeight="1" x14ac:dyDescent="0.35">
      <c r="A1" s="140" t="s">
        <v>628</v>
      </c>
      <c r="B1" s="140"/>
      <c r="C1" s="140"/>
      <c r="D1" s="16" t="s">
        <v>614</v>
      </c>
      <c r="E1" s="27">
        <v>2021</v>
      </c>
    </row>
    <row r="2" spans="1:5" s="18" customFormat="1" ht="18.899999999999999" customHeight="1" x14ac:dyDescent="0.3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899999999999999" customHeight="1" x14ac:dyDescent="0.35">
      <c r="A3" s="140" t="s">
        <v>629</v>
      </c>
      <c r="B3" s="140"/>
      <c r="C3" s="140"/>
      <c r="D3" s="16" t="s">
        <v>620</v>
      </c>
      <c r="E3" s="27">
        <v>4</v>
      </c>
    </row>
    <row r="4" spans="1:5" ht="10.5" x14ac:dyDescent="0.25">
      <c r="A4" s="20" t="s">
        <v>197</v>
      </c>
      <c r="B4" s="21"/>
      <c r="C4" s="21"/>
      <c r="D4" s="21"/>
      <c r="E4" s="21"/>
    </row>
    <row r="6" spans="1:5" ht="10.5" x14ac:dyDescent="0.25">
      <c r="A6" s="106" t="s">
        <v>579</v>
      </c>
      <c r="B6" s="49"/>
      <c r="C6" s="49"/>
      <c r="D6" s="49"/>
      <c r="E6" s="49"/>
    </row>
    <row r="7" spans="1:5" ht="10.5" x14ac:dyDescent="0.25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26663790.910000004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13185560.890000001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12119263.74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543497.56000000006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522799.59</v>
      </c>
      <c r="D16" s="102"/>
      <c r="E16" s="51"/>
    </row>
    <row r="17" spans="1:5" ht="20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0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5416406.7400000002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1409736.72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4006670.02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0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81585.63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81585.63</v>
      </c>
      <c r="D35" s="102"/>
      <c r="E35" s="51"/>
    </row>
    <row r="36" spans="1:5" ht="20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7980237.6500000004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2324205.37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362396.2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0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5293636.08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0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0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0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0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0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ht="10.5" x14ac:dyDescent="0.25">
      <c r="A56" s="49" t="s">
        <v>578</v>
      </c>
      <c r="B56" s="49"/>
      <c r="C56" s="49"/>
      <c r="D56" s="49"/>
      <c r="E56" s="49"/>
    </row>
    <row r="57" spans="1:5" ht="10.5" x14ac:dyDescent="0.25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0" x14ac:dyDescent="0.2">
      <c r="A58" s="52">
        <v>4200</v>
      </c>
      <c r="B58" s="54" t="s">
        <v>514</v>
      </c>
      <c r="C58" s="57">
        <f>+C59+C65</f>
        <v>248080230.98000002</v>
      </c>
      <c r="D58" s="102"/>
      <c r="E58" s="51"/>
    </row>
    <row r="59" spans="1:5" x14ac:dyDescent="0.2">
      <c r="A59" s="52">
        <v>4210</v>
      </c>
      <c r="B59" s="54" t="s">
        <v>515</v>
      </c>
      <c r="C59" s="57">
        <f>SUM(C60:C64)</f>
        <v>248080230.98000002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90663604.579999998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83551547.599999994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72168475.290000007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1696603.51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ht="10.5" x14ac:dyDescent="0.25">
      <c r="A71" s="106" t="s">
        <v>586</v>
      </c>
      <c r="B71" s="49"/>
      <c r="C71" s="49"/>
      <c r="D71" s="49"/>
      <c r="E71" s="49"/>
    </row>
    <row r="72" spans="1:5" ht="10.5" x14ac:dyDescent="0.25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ht="10.5" x14ac:dyDescent="0.25">
      <c r="A97" s="106" t="s">
        <v>580</v>
      </c>
      <c r="B97" s="49"/>
      <c r="C97" s="49"/>
      <c r="D97" s="49"/>
      <c r="E97" s="49"/>
    </row>
    <row r="98" spans="1:5" ht="10.5" x14ac:dyDescent="0.25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172916837.30000004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131910193.73</v>
      </c>
      <c r="D100" s="59">
        <f>C100/$C$99</f>
        <v>0.76285337963441902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95696174.150000006</v>
      </c>
      <c r="D101" s="59">
        <f t="shared" ref="D101:D164" si="0">C101/$C$99</f>
        <v>0.55342311161968016</v>
      </c>
      <c r="E101" s="58"/>
    </row>
    <row r="102" spans="1:5" x14ac:dyDescent="0.2">
      <c r="A102" s="56">
        <v>5111</v>
      </c>
      <c r="B102" s="53" t="s">
        <v>364</v>
      </c>
      <c r="C102" s="57">
        <v>48032487.32</v>
      </c>
      <c r="D102" s="59">
        <f t="shared" si="0"/>
        <v>0.27777796581293351</v>
      </c>
      <c r="E102" s="58"/>
    </row>
    <row r="103" spans="1:5" x14ac:dyDescent="0.2">
      <c r="A103" s="56">
        <v>5112</v>
      </c>
      <c r="B103" s="53" t="s">
        <v>365</v>
      </c>
      <c r="C103" s="57">
        <v>10489805.75</v>
      </c>
      <c r="D103" s="59">
        <f t="shared" si="0"/>
        <v>6.0663877004648391E-2</v>
      </c>
      <c r="E103" s="58"/>
    </row>
    <row r="104" spans="1:5" x14ac:dyDescent="0.2">
      <c r="A104" s="56">
        <v>5113</v>
      </c>
      <c r="B104" s="53" t="s">
        <v>366</v>
      </c>
      <c r="C104" s="57">
        <v>7047853.6399999997</v>
      </c>
      <c r="D104" s="59">
        <f t="shared" si="0"/>
        <v>4.0758631432590967E-2</v>
      </c>
      <c r="E104" s="58"/>
    </row>
    <row r="105" spans="1:5" x14ac:dyDescent="0.2">
      <c r="A105" s="56">
        <v>5114</v>
      </c>
      <c r="B105" s="53" t="s">
        <v>367</v>
      </c>
      <c r="C105" s="57">
        <v>13617085.08</v>
      </c>
      <c r="D105" s="59">
        <f t="shared" si="0"/>
        <v>7.874932998210693E-2</v>
      </c>
      <c r="E105" s="58"/>
    </row>
    <row r="106" spans="1:5" x14ac:dyDescent="0.2">
      <c r="A106" s="56">
        <v>5115</v>
      </c>
      <c r="B106" s="53" t="s">
        <v>368</v>
      </c>
      <c r="C106" s="57">
        <v>16508942.359999999</v>
      </c>
      <c r="D106" s="59">
        <f t="shared" si="0"/>
        <v>9.5473307387400355E-2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13159087.459999999</v>
      </c>
      <c r="D108" s="59">
        <f t="shared" si="0"/>
        <v>7.6100671660850439E-2</v>
      </c>
      <c r="E108" s="58"/>
    </row>
    <row r="109" spans="1:5" x14ac:dyDescent="0.2">
      <c r="A109" s="56">
        <v>5121</v>
      </c>
      <c r="B109" s="53" t="s">
        <v>371</v>
      </c>
      <c r="C109" s="57">
        <v>2632063.5299999998</v>
      </c>
      <c r="D109" s="59">
        <f t="shared" si="0"/>
        <v>1.5221557201127453E-2</v>
      </c>
      <c r="E109" s="58"/>
    </row>
    <row r="110" spans="1:5" x14ac:dyDescent="0.2">
      <c r="A110" s="56">
        <v>5122</v>
      </c>
      <c r="B110" s="53" t="s">
        <v>372</v>
      </c>
      <c r="C110" s="57">
        <v>701117.32</v>
      </c>
      <c r="D110" s="59">
        <f t="shared" si="0"/>
        <v>4.0546503796134361E-3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2186402.38</v>
      </c>
      <c r="D112" s="59">
        <f t="shared" si="0"/>
        <v>1.2644242250433523E-2</v>
      </c>
      <c r="E112" s="58"/>
    </row>
    <row r="113" spans="1:5" x14ac:dyDescent="0.2">
      <c r="A113" s="56">
        <v>5125</v>
      </c>
      <c r="B113" s="53" t="s">
        <v>375</v>
      </c>
      <c r="C113" s="57">
        <v>41774.080000000002</v>
      </c>
      <c r="D113" s="59">
        <f t="shared" si="0"/>
        <v>2.4158480256913646E-4</v>
      </c>
      <c r="E113" s="58"/>
    </row>
    <row r="114" spans="1:5" x14ac:dyDescent="0.2">
      <c r="A114" s="56">
        <v>5126</v>
      </c>
      <c r="B114" s="53" t="s">
        <v>376</v>
      </c>
      <c r="C114" s="57">
        <v>6301093.6900000004</v>
      </c>
      <c r="D114" s="59">
        <f t="shared" si="0"/>
        <v>3.6440023935135894E-2</v>
      </c>
      <c r="E114" s="58"/>
    </row>
    <row r="115" spans="1:5" x14ac:dyDescent="0.2">
      <c r="A115" s="56">
        <v>5127</v>
      </c>
      <c r="B115" s="53" t="s">
        <v>377</v>
      </c>
      <c r="C115" s="57">
        <v>554234.69999999995</v>
      </c>
      <c r="D115" s="59">
        <f t="shared" si="0"/>
        <v>3.2052095600062181E-3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742401.76</v>
      </c>
      <c r="D117" s="59">
        <f t="shared" si="0"/>
        <v>4.2934035319647833E-3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23054932.120000001</v>
      </c>
      <c r="D118" s="59">
        <f t="shared" si="0"/>
        <v>0.13332959635388841</v>
      </c>
      <c r="E118" s="58"/>
    </row>
    <row r="119" spans="1:5" x14ac:dyDescent="0.2">
      <c r="A119" s="56">
        <v>5131</v>
      </c>
      <c r="B119" s="53" t="s">
        <v>381</v>
      </c>
      <c r="C119" s="57">
        <v>7250718.2199999997</v>
      </c>
      <c r="D119" s="59">
        <f t="shared" si="0"/>
        <v>4.1931823026698387E-2</v>
      </c>
      <c r="E119" s="58"/>
    </row>
    <row r="120" spans="1:5" x14ac:dyDescent="0.2">
      <c r="A120" s="56">
        <v>5132</v>
      </c>
      <c r="B120" s="53" t="s">
        <v>382</v>
      </c>
      <c r="C120" s="57">
        <v>1877115.76</v>
      </c>
      <c r="D120" s="59">
        <f t="shared" si="0"/>
        <v>1.0855598502205542E-2</v>
      </c>
      <c r="E120" s="58"/>
    </row>
    <row r="121" spans="1:5" x14ac:dyDescent="0.2">
      <c r="A121" s="56">
        <v>5133</v>
      </c>
      <c r="B121" s="53" t="s">
        <v>383</v>
      </c>
      <c r="C121" s="57">
        <v>3312392.27</v>
      </c>
      <c r="D121" s="59">
        <f t="shared" si="0"/>
        <v>1.9155984586123349E-2</v>
      </c>
      <c r="E121" s="58"/>
    </row>
    <row r="122" spans="1:5" x14ac:dyDescent="0.2">
      <c r="A122" s="56">
        <v>5134</v>
      </c>
      <c r="B122" s="53" t="s">
        <v>384</v>
      </c>
      <c r="C122" s="57">
        <v>99431.16</v>
      </c>
      <c r="D122" s="59">
        <f t="shared" si="0"/>
        <v>5.7502300847368077E-4</v>
      </c>
      <c r="E122" s="58"/>
    </row>
    <row r="123" spans="1:5" x14ac:dyDescent="0.2">
      <c r="A123" s="56">
        <v>5135</v>
      </c>
      <c r="B123" s="53" t="s">
        <v>385</v>
      </c>
      <c r="C123" s="57">
        <v>5367723.2300000004</v>
      </c>
      <c r="D123" s="59">
        <f t="shared" si="0"/>
        <v>3.1042224191779148E-2</v>
      </c>
      <c r="E123" s="58"/>
    </row>
    <row r="124" spans="1:5" x14ac:dyDescent="0.2">
      <c r="A124" s="56">
        <v>5136</v>
      </c>
      <c r="B124" s="53" t="s">
        <v>386</v>
      </c>
      <c r="C124" s="57">
        <v>1316916.3500000001</v>
      </c>
      <c r="D124" s="59">
        <f t="shared" si="0"/>
        <v>7.6158942678047686E-3</v>
      </c>
      <c r="E124" s="58"/>
    </row>
    <row r="125" spans="1:5" x14ac:dyDescent="0.2">
      <c r="A125" s="56">
        <v>5137</v>
      </c>
      <c r="B125" s="53" t="s">
        <v>387</v>
      </c>
      <c r="C125" s="57">
        <v>281191.63</v>
      </c>
      <c r="D125" s="59">
        <f t="shared" si="0"/>
        <v>1.6261668579569835E-3</v>
      </c>
      <c r="E125" s="58"/>
    </row>
    <row r="126" spans="1:5" x14ac:dyDescent="0.2">
      <c r="A126" s="56">
        <v>5138</v>
      </c>
      <c r="B126" s="53" t="s">
        <v>388</v>
      </c>
      <c r="C126" s="57">
        <v>2481893.09</v>
      </c>
      <c r="D126" s="59">
        <f t="shared" si="0"/>
        <v>1.4353102501487859E-2</v>
      </c>
      <c r="E126" s="58"/>
    </row>
    <row r="127" spans="1:5" x14ac:dyDescent="0.2">
      <c r="A127" s="56">
        <v>5139</v>
      </c>
      <c r="B127" s="53" t="s">
        <v>389</v>
      </c>
      <c r="C127" s="57">
        <v>1067550.4099999999</v>
      </c>
      <c r="D127" s="59">
        <f t="shared" si="0"/>
        <v>6.1737794113586857E-3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39252083.689999998</v>
      </c>
      <c r="D128" s="59">
        <f t="shared" si="0"/>
        <v>0.22699977806036351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11902500</v>
      </c>
      <c r="D129" s="59">
        <f t="shared" si="0"/>
        <v>6.8833667015028133E-2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11902500</v>
      </c>
      <c r="D131" s="59">
        <f t="shared" si="0"/>
        <v>6.8833667015028133E-2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1483011.72</v>
      </c>
      <c r="D135" s="59">
        <f t="shared" si="0"/>
        <v>8.5764448572874727E-3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1483011.72</v>
      </c>
      <c r="D137" s="59">
        <f t="shared" si="0"/>
        <v>8.5764448572874727E-3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25866571.969999999</v>
      </c>
      <c r="D138" s="59">
        <f t="shared" si="0"/>
        <v>0.14958966618804792</v>
      </c>
      <c r="E138" s="58"/>
    </row>
    <row r="139" spans="1:5" x14ac:dyDescent="0.2">
      <c r="A139" s="56">
        <v>5241</v>
      </c>
      <c r="B139" s="53" t="s">
        <v>399</v>
      </c>
      <c r="C139" s="57">
        <v>25355136.77</v>
      </c>
      <c r="D139" s="59">
        <f t="shared" si="0"/>
        <v>0.14663197156451804</v>
      </c>
      <c r="E139" s="58"/>
    </row>
    <row r="140" spans="1:5" x14ac:dyDescent="0.2">
      <c r="A140" s="56">
        <v>5242</v>
      </c>
      <c r="B140" s="53" t="s">
        <v>400</v>
      </c>
      <c r="C140" s="57">
        <v>486800</v>
      </c>
      <c r="D140" s="59">
        <f t="shared" si="0"/>
        <v>2.8152261376110646E-3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24635.200000000001</v>
      </c>
      <c r="D142" s="59">
        <f t="shared" si="0"/>
        <v>1.4246848591880875E-4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474000</v>
      </c>
      <c r="D161" s="59">
        <f t="shared" si="0"/>
        <v>2.7412021142720721E-3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474000</v>
      </c>
      <c r="D168" s="59">
        <f t="shared" si="1"/>
        <v>2.7412021142720721E-3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474000</v>
      </c>
      <c r="D170" s="59">
        <f t="shared" si="1"/>
        <v>2.7412021142720721E-3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88977.8</v>
      </c>
      <c r="D171" s="59">
        <f t="shared" si="1"/>
        <v>5.1456990186345478E-4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88977.8</v>
      </c>
      <c r="D172" s="59">
        <f t="shared" si="1"/>
        <v>5.1456990186345478E-4</v>
      </c>
      <c r="E172" s="58"/>
    </row>
    <row r="173" spans="1:5" x14ac:dyDescent="0.2">
      <c r="A173" s="56">
        <v>5411</v>
      </c>
      <c r="B173" s="53" t="s">
        <v>429</v>
      </c>
      <c r="C173" s="57">
        <v>88977.8</v>
      </c>
      <c r="D173" s="59">
        <f t="shared" si="1"/>
        <v>5.1456990186345478E-4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1191582.08</v>
      </c>
      <c r="D186" s="59">
        <f t="shared" si="1"/>
        <v>6.8910702890816744E-3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1191582.08</v>
      </c>
      <c r="D187" s="59">
        <f t="shared" si="1"/>
        <v>6.8910702890816744E-3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1117146.47</v>
      </c>
      <c r="D192" s="59">
        <f t="shared" si="1"/>
        <v>6.4605997162775989E-3</v>
      </c>
      <c r="E192" s="58"/>
    </row>
    <row r="193" spans="1:5" x14ac:dyDescent="0.2">
      <c r="A193" s="56">
        <v>5516</v>
      </c>
      <c r="B193" s="53" t="s">
        <v>448</v>
      </c>
      <c r="C193" s="57">
        <v>3600</v>
      </c>
      <c r="D193" s="59">
        <f t="shared" si="1"/>
        <v>2.0819256564091687E-5</v>
      </c>
      <c r="E193" s="58"/>
    </row>
    <row r="194" spans="1:5" x14ac:dyDescent="0.2">
      <c r="A194" s="56">
        <v>5517</v>
      </c>
      <c r="B194" s="53" t="s">
        <v>449</v>
      </c>
      <c r="C194" s="57">
        <v>70835.61</v>
      </c>
      <c r="D194" s="59">
        <f t="shared" si="1"/>
        <v>4.0965131623998296E-4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" x14ac:dyDescent="0.2"/>
  <cols>
    <col min="1" max="1" width="7.6328125" style="3" customWidth="1"/>
    <col min="2" max="2" width="124.36328125" style="3" customWidth="1"/>
    <col min="3" max="3" width="12.453125" style="3" customWidth="1"/>
    <col min="4" max="16384" width="12.453125" style="3" hidden="1"/>
  </cols>
  <sheetData>
    <row r="1" spans="1:2" ht="10.5" x14ac:dyDescent="0.25">
      <c r="B1" s="120"/>
    </row>
    <row r="2" spans="1:2" ht="15" customHeight="1" x14ac:dyDescent="0.2">
      <c r="A2" s="107" t="s">
        <v>191</v>
      </c>
      <c r="B2" s="108" t="s">
        <v>51</v>
      </c>
    </row>
    <row r="3" spans="1:2" ht="10.5" x14ac:dyDescent="0.2">
      <c r="A3" s="15"/>
      <c r="B3" s="121"/>
    </row>
    <row r="4" spans="1:2" ht="14.15" customHeight="1" x14ac:dyDescent="0.2">
      <c r="A4" s="122" t="s">
        <v>581</v>
      </c>
      <c r="B4" s="112" t="s">
        <v>79</v>
      </c>
    </row>
    <row r="5" spans="1:2" ht="14.15" customHeight="1" x14ac:dyDescent="0.2">
      <c r="A5" s="113"/>
      <c r="B5" s="112" t="s">
        <v>52</v>
      </c>
    </row>
    <row r="6" spans="1:2" ht="14.15" customHeight="1" x14ac:dyDescent="0.2">
      <c r="A6" s="113"/>
      <c r="B6" s="112" t="s">
        <v>149</v>
      </c>
    </row>
    <row r="7" spans="1:2" ht="14.15" customHeight="1" x14ac:dyDescent="0.2">
      <c r="A7" s="113"/>
      <c r="B7" s="112" t="s">
        <v>64</v>
      </c>
    </row>
    <row r="8" spans="1:2" x14ac:dyDescent="0.2">
      <c r="A8" s="113"/>
    </row>
    <row r="9" spans="1:2" ht="10.5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ht="10.5" x14ac:dyDescent="0.2">
      <c r="A12" s="122" t="s">
        <v>584</v>
      </c>
      <c r="B12" s="114" t="s">
        <v>151</v>
      </c>
    </row>
    <row r="13" spans="1:2" ht="20.5" x14ac:dyDescent="0.2">
      <c r="A13" s="113"/>
      <c r="B13" s="114" t="s">
        <v>71</v>
      </c>
    </row>
    <row r="14" spans="1:2" ht="10.5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08984375" defaultRowHeight="10" x14ac:dyDescent="0.2"/>
  <cols>
    <col min="1" max="1" width="10" style="31" customWidth="1"/>
    <col min="2" max="2" width="48.08984375" style="31" customWidth="1"/>
    <col min="3" max="3" width="22.90625" style="31" customWidth="1"/>
    <col min="4" max="5" width="16.6328125" style="31" customWidth="1"/>
    <col min="6" max="16384" width="9.08984375" style="31"/>
  </cols>
  <sheetData>
    <row r="1" spans="1:5" ht="18.899999999999999" customHeight="1" x14ac:dyDescent="0.2">
      <c r="A1" s="144" t="s">
        <v>628</v>
      </c>
      <c r="B1" s="144"/>
      <c r="C1" s="144"/>
      <c r="D1" s="29" t="s">
        <v>614</v>
      </c>
      <c r="E1" s="30">
        <v>2021</v>
      </c>
    </row>
    <row r="2" spans="1:5" ht="18.899999999999999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899999999999999" customHeight="1" x14ac:dyDescent="0.2">
      <c r="A3" s="144" t="s">
        <v>629</v>
      </c>
      <c r="B3" s="144"/>
      <c r="C3" s="144"/>
      <c r="D3" s="16" t="s">
        <v>620</v>
      </c>
      <c r="E3" s="30">
        <v>4</v>
      </c>
    </row>
    <row r="5" spans="1:5" ht="10.5" x14ac:dyDescent="0.25">
      <c r="A5" s="32" t="s">
        <v>197</v>
      </c>
      <c r="B5" s="33"/>
      <c r="C5" s="33"/>
      <c r="D5" s="33"/>
      <c r="E5" s="33"/>
    </row>
    <row r="6" spans="1:5" ht="10.5" x14ac:dyDescent="0.25">
      <c r="A6" s="33" t="s">
        <v>175</v>
      </c>
      <c r="B6" s="33"/>
      <c r="C6" s="33"/>
      <c r="D6" s="33"/>
      <c r="E6" s="33"/>
    </row>
    <row r="7" spans="1:5" ht="10.5" x14ac:dyDescent="0.25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0.12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ht="10.5" x14ac:dyDescent="0.25">
      <c r="A12" s="33" t="s">
        <v>177</v>
      </c>
      <c r="B12" s="33"/>
      <c r="C12" s="33"/>
      <c r="D12" s="33"/>
      <c r="E12" s="33"/>
    </row>
    <row r="13" spans="1:5" ht="10.5" x14ac:dyDescent="0.25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101827184.59</v>
      </c>
    </row>
    <row r="15" spans="1:5" x14ac:dyDescent="0.2">
      <c r="A15" s="35">
        <v>3220</v>
      </c>
      <c r="B15" s="31" t="s">
        <v>474</v>
      </c>
      <c r="C15" s="36">
        <v>427813641.33999997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" x14ac:dyDescent="0.2"/>
  <cols>
    <col min="1" max="1" width="8.6328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08984375" defaultRowHeight="10" x14ac:dyDescent="0.2"/>
  <cols>
    <col min="1" max="1" width="10" style="31" customWidth="1"/>
    <col min="2" max="2" width="63.453125" style="31" bestFit="1" customWidth="1"/>
    <col min="3" max="3" width="15.36328125" style="31" bestFit="1" customWidth="1"/>
    <col min="4" max="4" width="16.453125" style="31" bestFit="1" customWidth="1"/>
    <col min="5" max="5" width="19.08984375" style="31" customWidth="1"/>
    <col min="6" max="16384" width="9.08984375" style="31"/>
  </cols>
  <sheetData>
    <row r="1" spans="1:5" s="37" customFormat="1" ht="18.899999999999999" customHeight="1" x14ac:dyDescent="0.35">
      <c r="A1" s="144" t="s">
        <v>628</v>
      </c>
      <c r="B1" s="144"/>
      <c r="C1" s="144"/>
      <c r="D1" s="29" t="s">
        <v>614</v>
      </c>
      <c r="E1" s="30">
        <v>2021</v>
      </c>
    </row>
    <row r="2" spans="1:5" s="37" customFormat="1" ht="18.899999999999999" customHeight="1" x14ac:dyDescent="0.3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899999999999999" customHeight="1" x14ac:dyDescent="0.35">
      <c r="A3" s="144" t="s">
        <v>629</v>
      </c>
      <c r="B3" s="144"/>
      <c r="C3" s="144"/>
      <c r="D3" s="16" t="s">
        <v>620</v>
      </c>
      <c r="E3" s="30">
        <v>4</v>
      </c>
    </row>
    <row r="4" spans="1:5" ht="10.5" x14ac:dyDescent="0.25">
      <c r="A4" s="32" t="s">
        <v>197</v>
      </c>
      <c r="B4" s="33"/>
      <c r="C4" s="33"/>
      <c r="D4" s="33"/>
      <c r="E4" s="33"/>
    </row>
    <row r="6" spans="1:5" ht="10.5" x14ac:dyDescent="0.25">
      <c r="A6" s="33" t="s">
        <v>178</v>
      </c>
      <c r="B6" s="33"/>
      <c r="C6" s="33"/>
      <c r="D6" s="33"/>
      <c r="E6" s="33"/>
    </row>
    <row r="7" spans="1:5" ht="10.5" x14ac:dyDescent="0.25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3174738.83</v>
      </c>
      <c r="D9" s="36">
        <v>4796614.63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239642.27</v>
      </c>
      <c r="D11" s="36">
        <v>3262981.74</v>
      </c>
    </row>
    <row r="12" spans="1:5" x14ac:dyDescent="0.2">
      <c r="A12" s="35">
        <v>1115</v>
      </c>
      <c r="B12" s="31" t="s">
        <v>199</v>
      </c>
      <c r="C12" s="36">
        <v>6515958.0099999998</v>
      </c>
      <c r="D12" s="36">
        <v>8529323.0600000005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9930339.1099999994</v>
      </c>
      <c r="D15" s="36">
        <f>SUM(D8:D14)</f>
        <v>16588919.43</v>
      </c>
    </row>
    <row r="18" spans="1:5" ht="10.5" x14ac:dyDescent="0.25">
      <c r="A18" s="33" t="s">
        <v>179</v>
      </c>
      <c r="B18" s="33"/>
      <c r="C18" s="33"/>
      <c r="D18" s="33"/>
      <c r="E18" s="33"/>
    </row>
    <row r="19" spans="1:5" ht="10.5" x14ac:dyDescent="0.25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549828176.96999991</v>
      </c>
    </row>
    <row r="21" spans="1:5" x14ac:dyDescent="0.2">
      <c r="A21" s="35">
        <v>1231</v>
      </c>
      <c r="B21" s="31" t="s">
        <v>232</v>
      </c>
      <c r="C21" s="36">
        <v>273509.8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541466280.55999994</v>
      </c>
    </row>
    <row r="26" spans="1:5" x14ac:dyDescent="0.2">
      <c r="A26" s="35">
        <v>1236</v>
      </c>
      <c r="B26" s="31" t="s">
        <v>237</v>
      </c>
      <c r="C26" s="36">
        <v>8088386.6100000003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19242557.710000001</v>
      </c>
    </row>
    <row r="29" spans="1:5" x14ac:dyDescent="0.2">
      <c r="A29" s="35">
        <v>1241</v>
      </c>
      <c r="B29" s="31" t="s">
        <v>240</v>
      </c>
      <c r="C29" s="36">
        <v>4168304.02</v>
      </c>
    </row>
    <row r="30" spans="1:5" x14ac:dyDescent="0.2">
      <c r="A30" s="35">
        <v>1242</v>
      </c>
      <c r="B30" s="31" t="s">
        <v>241</v>
      </c>
      <c r="C30" s="36">
        <v>867045.51</v>
      </c>
    </row>
    <row r="31" spans="1:5" x14ac:dyDescent="0.2">
      <c r="A31" s="35">
        <v>1243</v>
      </c>
      <c r="B31" s="31" t="s">
        <v>242</v>
      </c>
      <c r="C31" s="36">
        <v>211500.86</v>
      </c>
    </row>
    <row r="32" spans="1:5" x14ac:dyDescent="0.2">
      <c r="A32" s="35">
        <v>1244</v>
      </c>
      <c r="B32" s="31" t="s">
        <v>243</v>
      </c>
      <c r="C32" s="36">
        <v>6519794.8499999996</v>
      </c>
    </row>
    <row r="33" spans="1:5" x14ac:dyDescent="0.2">
      <c r="A33" s="35">
        <v>1245</v>
      </c>
      <c r="B33" s="31" t="s">
        <v>244</v>
      </c>
      <c r="C33" s="36">
        <v>155312.26</v>
      </c>
    </row>
    <row r="34" spans="1:5" x14ac:dyDescent="0.2">
      <c r="A34" s="35">
        <v>1246</v>
      </c>
      <c r="B34" s="31" t="s">
        <v>245</v>
      </c>
      <c r="C34" s="36">
        <v>7281370.21</v>
      </c>
    </row>
    <row r="35" spans="1:5" x14ac:dyDescent="0.2">
      <c r="A35" s="35">
        <v>1247</v>
      </c>
      <c r="B35" s="31" t="s">
        <v>246</v>
      </c>
      <c r="C35" s="36">
        <v>21230</v>
      </c>
    </row>
    <row r="36" spans="1:5" x14ac:dyDescent="0.2">
      <c r="A36" s="35">
        <v>1248</v>
      </c>
      <c r="B36" s="31" t="s">
        <v>247</v>
      </c>
      <c r="C36" s="36">
        <v>18000</v>
      </c>
    </row>
    <row r="37" spans="1:5" x14ac:dyDescent="0.2">
      <c r="A37" s="35">
        <v>1250</v>
      </c>
      <c r="B37" s="31" t="s">
        <v>249</v>
      </c>
      <c r="C37" s="36">
        <f>SUM(C38:C42)</f>
        <v>708356.03</v>
      </c>
    </row>
    <row r="38" spans="1:5" x14ac:dyDescent="0.2">
      <c r="A38" s="35">
        <v>1251</v>
      </c>
      <c r="B38" s="31" t="s">
        <v>250</v>
      </c>
      <c r="C38" s="36">
        <v>688719.91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19636.12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ht="10.5" x14ac:dyDescent="0.25">
      <c r="A44" s="33" t="s">
        <v>187</v>
      </c>
      <c r="B44" s="33"/>
      <c r="C44" s="33"/>
      <c r="D44" s="33"/>
      <c r="E44" s="33"/>
    </row>
    <row r="45" spans="1:5" ht="10.5" x14ac:dyDescent="0.25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1191582.08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1191582.08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1117146.47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3600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70835.61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" x14ac:dyDescent="0.2"/>
  <cols>
    <col min="1" max="1" width="11.453125" style="3" customWidth="1"/>
    <col min="2" max="2" width="124.36328125" style="3" customWidth="1"/>
    <col min="3" max="3" width="11.453125" style="3" customWidth="1"/>
    <col min="4" max="16384" width="11.453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ht="10.5" x14ac:dyDescent="0.2">
      <c r="B3" s="121"/>
    </row>
    <row r="4" spans="1:2" ht="14.15" customHeight="1" x14ac:dyDescent="0.2">
      <c r="A4" s="122" t="s">
        <v>27</v>
      </c>
      <c r="B4" s="112" t="s">
        <v>79</v>
      </c>
    </row>
    <row r="5" spans="1:2" ht="14.15" customHeight="1" x14ac:dyDescent="0.2">
      <c r="B5" s="112" t="s">
        <v>52</v>
      </c>
    </row>
    <row r="6" spans="1:2" ht="14.15" customHeight="1" x14ac:dyDescent="0.2">
      <c r="B6" s="112" t="s">
        <v>152</v>
      </c>
    </row>
    <row r="7" spans="1:2" ht="14.15" customHeight="1" x14ac:dyDescent="0.2">
      <c r="B7" s="112" t="s">
        <v>153</v>
      </c>
    </row>
    <row r="8" spans="1:2" ht="14.15" customHeight="1" x14ac:dyDescent="0.2"/>
    <row r="9" spans="1:2" ht="10.5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ht="10.5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1"/>
    </sheetView>
  </sheetViews>
  <sheetFormatPr baseColWidth="10" defaultColWidth="11.453125" defaultRowHeight="10" x14ac:dyDescent="0.2"/>
  <cols>
    <col min="1" max="1" width="3.36328125" style="41" customWidth="1"/>
    <col min="2" max="2" width="63.08984375" style="41" customWidth="1"/>
    <col min="3" max="3" width="17.6328125" style="41" customWidth="1"/>
    <col min="4" max="16384" width="11.453125" style="41"/>
  </cols>
  <sheetData>
    <row r="1" spans="1:3" s="39" customFormat="1" ht="18" customHeight="1" x14ac:dyDescent="0.35">
      <c r="A1" s="145" t="s">
        <v>628</v>
      </c>
      <c r="B1" s="146"/>
      <c r="C1" s="147"/>
    </row>
    <row r="2" spans="1:3" s="39" customFormat="1" ht="18" customHeight="1" x14ac:dyDescent="0.35">
      <c r="A2" s="148" t="s">
        <v>44</v>
      </c>
      <c r="B2" s="149"/>
      <c r="C2" s="150"/>
    </row>
    <row r="3" spans="1:3" s="39" customFormat="1" ht="18" customHeight="1" x14ac:dyDescent="0.35">
      <c r="A3" s="148" t="s">
        <v>629</v>
      </c>
      <c r="B3" s="149"/>
      <c r="C3" s="150"/>
    </row>
    <row r="4" spans="1:3" s="42" customFormat="1" ht="18" customHeight="1" x14ac:dyDescent="0.25">
      <c r="A4" s="151" t="s">
        <v>624</v>
      </c>
      <c r="B4" s="152"/>
      <c r="C4" s="153"/>
    </row>
    <row r="5" spans="1:3" s="40" customFormat="1" ht="10.5" x14ac:dyDescent="0.2">
      <c r="A5" s="60" t="s">
        <v>529</v>
      </c>
      <c r="B5" s="60"/>
      <c r="C5" s="61">
        <v>274744021.88999999</v>
      </c>
    </row>
    <row r="6" spans="1:3" ht="10.5" x14ac:dyDescent="0.2">
      <c r="A6" s="62"/>
      <c r="B6" s="63"/>
      <c r="C6" s="64"/>
    </row>
    <row r="7" spans="1:3" ht="10.5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ht="10.5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ht="10.5" x14ac:dyDescent="0.2">
      <c r="A20" s="79" t="s">
        <v>83</v>
      </c>
      <c r="B20" s="79"/>
      <c r="C20" s="61">
        <f>C5+C7-C15</f>
        <v>274744021.88999999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53125" defaultRowHeight="10" x14ac:dyDescent="0.2"/>
  <cols>
    <col min="1" max="1" width="3.6328125" style="41" customWidth="1"/>
    <col min="2" max="2" width="62.08984375" style="41" customWidth="1"/>
    <col min="3" max="3" width="17.6328125" style="41" customWidth="1"/>
    <col min="4" max="16384" width="11.453125" style="41"/>
  </cols>
  <sheetData>
    <row r="1" spans="1:3" s="43" customFormat="1" ht="18.899999999999999" customHeight="1" x14ac:dyDescent="0.35">
      <c r="A1" s="154" t="s">
        <v>628</v>
      </c>
      <c r="B1" s="155"/>
      <c r="C1" s="156"/>
    </row>
    <row r="2" spans="1:3" s="43" customFormat="1" ht="18.899999999999999" customHeight="1" x14ac:dyDescent="0.35">
      <c r="A2" s="157" t="s">
        <v>45</v>
      </c>
      <c r="B2" s="158"/>
      <c r="C2" s="159"/>
    </row>
    <row r="3" spans="1:3" s="43" customFormat="1" ht="18.899999999999999" customHeight="1" x14ac:dyDescent="0.35">
      <c r="A3" s="157" t="s">
        <v>629</v>
      </c>
      <c r="B3" s="158"/>
      <c r="C3" s="159"/>
    </row>
    <row r="4" spans="1:3" s="44" customFormat="1" ht="10.5" x14ac:dyDescent="0.2">
      <c r="A4" s="151" t="s">
        <v>624</v>
      </c>
      <c r="B4" s="152"/>
      <c r="C4" s="153"/>
    </row>
    <row r="5" spans="1:3" ht="10.5" x14ac:dyDescent="0.2">
      <c r="A5" s="91" t="s">
        <v>542</v>
      </c>
      <c r="B5" s="60"/>
      <c r="C5" s="84">
        <v>296214421.69999999</v>
      </c>
    </row>
    <row r="6" spans="1:3" ht="10.5" x14ac:dyDescent="0.2">
      <c r="A6" s="85"/>
      <c r="B6" s="63"/>
      <c r="C6" s="86"/>
    </row>
    <row r="7" spans="1:3" ht="10.5" x14ac:dyDescent="0.2">
      <c r="A7" s="73" t="s">
        <v>543</v>
      </c>
      <c r="B7" s="87"/>
      <c r="C7" s="65">
        <f>SUM(C8:C28)</f>
        <v>124489166.48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394713.44</v>
      </c>
    </row>
    <row r="11" spans="1:3" x14ac:dyDescent="0.2">
      <c r="A11" s="100">
        <v>2.4</v>
      </c>
      <c r="B11" s="83" t="s">
        <v>241</v>
      </c>
      <c r="C11" s="93">
        <v>10000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986000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116598453.04000001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6500000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ht="10.5" x14ac:dyDescent="0.2">
      <c r="A30" s="96" t="s">
        <v>563</v>
      </c>
      <c r="B30" s="97"/>
      <c r="C30" s="98">
        <f>SUM(C31:C37)</f>
        <v>1191582.08</v>
      </c>
    </row>
    <row r="31" spans="1:3" x14ac:dyDescent="0.2">
      <c r="A31" s="100" t="s">
        <v>564</v>
      </c>
      <c r="B31" s="83" t="s">
        <v>442</v>
      </c>
      <c r="C31" s="93">
        <v>1191582.08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ht="10.5" x14ac:dyDescent="0.2">
      <c r="A39" s="90" t="s">
        <v>85</v>
      </c>
      <c r="B39" s="60"/>
      <c r="C39" s="61">
        <f>C5-C7+C30</f>
        <v>172916837.29999998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F1"/>
    </sheetView>
  </sheetViews>
  <sheetFormatPr baseColWidth="10" defaultColWidth="9.08984375" defaultRowHeight="10" x14ac:dyDescent="0.2"/>
  <cols>
    <col min="1" max="1" width="10" style="31" customWidth="1"/>
    <col min="2" max="2" width="68.54296875" style="31" bestFit="1" customWidth="1"/>
    <col min="3" max="3" width="17.453125" style="31" bestFit="1" customWidth="1"/>
    <col min="4" max="5" width="23.6328125" style="31" bestFit="1" customWidth="1"/>
    <col min="6" max="6" width="19.36328125" style="31" customWidth="1"/>
    <col min="7" max="7" width="20.54296875" style="31" customWidth="1"/>
    <col min="8" max="10" width="20.36328125" style="31" customWidth="1"/>
    <col min="11" max="16384" width="9.08984375" style="31"/>
  </cols>
  <sheetData>
    <row r="1" spans="1:10" ht="18.899999999999999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899999999999999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899999999999999" customHeight="1" x14ac:dyDescent="0.25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ht="10.5" x14ac:dyDescent="0.25">
      <c r="A4" s="32" t="s">
        <v>197</v>
      </c>
      <c r="B4" s="33"/>
      <c r="C4" s="33"/>
      <c r="D4" s="33"/>
      <c r="E4" s="33"/>
      <c r="F4" s="33"/>
      <c r="G4" s="33"/>
      <c r="H4" s="33"/>
    </row>
    <row r="7" spans="1:10" ht="10.5" x14ac:dyDescent="0.25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ht="10.5" x14ac:dyDescent="0.25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ht="10.5" x14ac:dyDescent="0.25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" x14ac:dyDescent="0.2"/>
  <cols>
    <col min="1" max="1" width="30.36328125" style="3" customWidth="1"/>
    <col min="2" max="2" width="42.08984375" style="3" customWidth="1"/>
    <col min="3" max="3" width="18.6328125" style="3" bestFit="1" customWidth="1"/>
    <col min="4" max="4" width="17" style="3" bestFit="1" customWidth="1"/>
    <col min="5" max="5" width="13.08984375" style="3" customWidth="1"/>
    <col min="6" max="6" width="11.453125" style="3" customWidth="1"/>
    <col min="7" max="8" width="11.6328125" style="3" hidden="1" customWidth="1"/>
    <col min="9" max="16384" width="11.453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ht="10.5" x14ac:dyDescent="0.25">
      <c r="A3" s="1"/>
    </row>
    <row r="4" spans="1:8" s="129" customFormat="1" ht="10.5" x14ac:dyDescent="0.25">
      <c r="A4" s="128" t="s">
        <v>34</v>
      </c>
    </row>
    <row r="5" spans="1:8" s="129" customFormat="1" ht="39.9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3" x14ac:dyDescent="0.3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ht="10.5" x14ac:dyDescent="0.25">
      <c r="A9" s="46" t="s">
        <v>126</v>
      </c>
      <c r="B9" s="130"/>
      <c r="C9" s="130"/>
      <c r="D9" s="130"/>
    </row>
    <row r="10" spans="1:8" s="129" customFormat="1" ht="26.15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5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5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" customHeight="1" x14ac:dyDescent="0.2">
      <c r="A16" s="133" t="s">
        <v>610</v>
      </c>
    </row>
    <row r="17" spans="1:4" s="129" customFormat="1" ht="12.9" customHeight="1" x14ac:dyDescent="0.2">
      <c r="A17" s="134"/>
    </row>
    <row r="18" spans="1:4" s="129" customFormat="1" ht="12.9" customHeight="1" x14ac:dyDescent="0.25">
      <c r="A18" s="46" t="s">
        <v>98</v>
      </c>
    </row>
    <row r="19" spans="1:4" s="129" customFormat="1" ht="12.9" customHeight="1" x14ac:dyDescent="0.2">
      <c r="A19" s="137" t="s">
        <v>611</v>
      </c>
    </row>
    <row r="20" spans="1:4" s="129" customFormat="1" ht="12.9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1.5" x14ac:dyDescent="0.25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2019-02-13T21:19:08Z</cp:lastPrinted>
  <dcterms:created xsi:type="dcterms:W3CDTF">2012-12-11T20:36:24Z</dcterms:created>
  <dcterms:modified xsi:type="dcterms:W3CDTF">2022-03-23T20:37:46Z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