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58" i="60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<sst xmlns="http://schemas.openxmlformats.org/spreadsheetml/2006/main" count="951" uniqueCount="674">
  <si>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</si>
  <si>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</si>
  <si>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</si>
  <si>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</si>
  <si>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</si>
  <si>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</si>
  <si>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</si>
  <si>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</si>
  <si>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</si>
  <si>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</si>
  <si>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</si>
  <si>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</si>
  <si>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</si>
  <si>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</si>
  <si>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</si>
  <si>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</si>
  <si>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</si>
  <si>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</si>
  <si>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</si>
  <si>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</si>
  <si>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</si>
  <si>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</si>
  <si>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</si>
  <si>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</si>
  <si>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</si>
  <si>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</si>
  <si>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</si>
  <si>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</si>
  <si>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</si>
  <si>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</si>
  <si>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</si>
  <si>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</si>
  <si>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</si>
  <si>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</si>
  <si>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</si>
  <si>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</si>
  <si>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</si>
  <si>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</si>
  <si>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</si>
  <si>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</si>
  <si>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</si>
  <si>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</si>
  <si>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</si>
  <si>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</si>
  <si>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</si>
  <si>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</si>
  <si>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</si>
  <si>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</si>
  <si>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</si>
  <si>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</si>
  <si>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</si>
  <si>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</si>
  <si>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</si>
  <si>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</si>
  <si>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</si>
  <si>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</si>
  <si>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</si>
  <si>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</si>
  <si>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</si>
  <si>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</si>
  <si>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</si>
  <si>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</si>
  <si>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</si>
  <si>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</si>
  <si>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</si>
  <si>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</si>
  <si>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</si>
  <si>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</si>
  <si>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</si>
  <si>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</si>
  <si>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</si>
  <si>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</si>
  <si>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</si>
  <si>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</si>
  <si>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</si>
  <si>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</si>
  <si>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</si>
  <si>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</si>
  <si>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</si>
  <si>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</si>
  <si>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</si>
  <si>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</si>
  <si>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</si>
  <si>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</si>
  <si>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</si>
  <si>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</si>
  <si>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</si>
  <si>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</si>
  <si>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</si>
  <si>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</si>
  <si>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</si>
  <si>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</si>
  <si>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</si>
  <si>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</si>
  <si>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</si>
  <si>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</si>
  <si>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</si>
  <si>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</si>
  <si>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</si>
  <si>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</si>
  <si>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</si>
  <si>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</si>
  <si>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</si>
  <si>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</si>
  <si>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</si>
  <si>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</si>
  <si>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</si>
  <si>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</si>
  <si>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</si>
  <si>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</si>
  <si>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</si>
  <si>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</si>
  <si>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</si>
  <si>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</si>
  <si>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</si>
  <si>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</si>
  <si>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</si>
  <si>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</si>
  <si>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</si>
  <si>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</si>
  <si>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</si>
  <si>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</si>
  <si>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</si>
  <si>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</si>
  <si>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</si>
  <si>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</si>
  <si>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</si>
  <si>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</si>
  <si>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</si>
  <si>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</si>
  <si>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</si>
  <si>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</si>
  <si>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</si>
  <si>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</si>
  <si>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</si>
  <si>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</si>
  <si>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</si>
  <si>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</si>
  <si>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</si>
  <si>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</si>
  <si>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</si>
  <si>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</si>
  <si>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</si>
  <si>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</si>
  <si>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</si>
  <si>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</si>
  <si>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</si>
  <si>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</si>
  <si>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</si>
  <si>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</si>
  <si>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</si>
  <si>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</si>
  <si>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</si>
  <si>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</si>
  <si>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</si>
  <si>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</si>
  <si>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</si>
  <si>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</si>
  <si>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</si>
  <si>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</si>
  <si>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</si>
  <si>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</si>
  <si>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</si>
  <si>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</si>
  <si>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</si>
  <si>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</si>
  <si>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</si>
  <si>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</si>
  <si>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</si>
  <si>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</si>
  <si>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</si>
  <si>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</si>
  <si>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</si>
  <si>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</si>
  <si>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</si>
  <si>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</si>
  <si>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</si>
  <si>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</si>
  <si>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</si>
  <si>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</si>
  <si>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</si>
  <si>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</si>
  <si>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</si>
  <si>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</si>
  <si>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</si>
  <si>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</si>
  <si>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</si>
  <si>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</si>
  <si>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</si>
  <si>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</si>
  <si>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</si>
  <si>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</si>
  <si>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</si>
  <si>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</si>
  <si>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</si>
  <si>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</si>
  <si>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</si>
  <si>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</si>
  <si>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</si>
  <si>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</si>
  <si>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</si>
  <si>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</si>
  <si>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</si>
  <si>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</si>
  <si>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</si>
  <si>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</si>
  <si>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</si>
  <si>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</si>
  <si>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</si>
  <si>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</si>
  <si>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</si>
  <si>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</si>
  <si>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</si>
  <si>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</si>
  <si>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</si>
  <si>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</si>
  <si>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</si>
  <si>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</si>
  <si>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</si>
  <si>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</si>
  <si>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</si>
  <si>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</si>
  <si>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</si>
  <si>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</si>
  <si>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</si>
  <si>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</si>
  <si>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</si>
  <si>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</si>
  <si>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</si>
  <si>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</si>
  <si>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</si>
  <si>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</si>
  <si>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</si>
  <si>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</si>
  <si>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</si>
  <si>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</si>
  <si>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</si>
  <si>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</si>
  <si>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</si>
  <si>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</si>
  <si>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</si>
  <si>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</si>
  <si>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</si>
  <si>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</si>
  <si>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</si>
  <si>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</si>
  <si>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</si>
  <si>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</si>
  <si>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</si>
  <si>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</si>
  <si>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</si>
  <si>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</si>
  <si>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</si>
  <si>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</si>
  <si>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</si>
  <si>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</si>
  <si>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</si>
  <si>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</si>
  <si>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</si>
  <si>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</si>
  <si>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</si>
  <si>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</si>
  <si>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</si>
  <si>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</si>
  <si>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</si>
  <si>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</si>
  <si>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</si>
  <si>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</si>
  <si>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</si>
  <si>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</si>
  <si>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</si>
  <si>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</si>
  <si>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</si>
  <si>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</si>
  <si>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</si>
  <si>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</si>
  <si>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</si>
  <si>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</si>
  <si>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</si>
  <si>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</si>
  <si>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</si>
  <si>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</si>
  <si>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</si>
  <si>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</si>
  <si>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</si>
  <si>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</si>
  <si>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</si>
  <si>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</si>
  <si>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</si>
  <si>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</si>
  <si>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</si>
  <si>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</si>
  <si>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</si>
  <si>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</si>
  <si>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</si>
  <si>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</si>
  <si>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</si>
  <si>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</si>
  <si>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</si>
  <si>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</si>
  <si>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</si>
  <si>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</si>
  <si>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</si>
  <si>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</si>
  <si>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</si>
  <si>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</si>
  <si>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</si>
  <si>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</si>
  <si>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</si>
  <si>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</si>
  <si>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</si>
  <si>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</si>
  <si>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</si>
  <si>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</si>
  <si>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</si>
  <si>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</si>
  <si>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</si>
  <si>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</si>
  <si>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</si>
  <si>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</si>
  <si>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</si>
  <si>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</si>
  <si>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</si>
  <si>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</si>
  <si>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</si>
  <si>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</si>
  <si>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</si>
  <si>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</si>
  <si>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</si>
  <si>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</si>
  <si>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</si>
  <si>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</si>
  <si>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</si>
  <si>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</si>
  <si>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</si>
  <si>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</si>
  <si>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</si>
  <si>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</si>
  <si>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</si>
  <si>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</si>
  <si>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</si>
  <si>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</si>
  <si>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</si>
  <si>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</si>
  <si>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</si>
  <si>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</si>
  <si>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</si>
  <si>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</si>
  <si>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</si>
  <si>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</si>
  <si>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</si>
  <si>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</si>
  <si>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</si>
  <si>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</si>
  <si>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</si>
  <si>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</si>
  <si>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</si>
  <si>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</si>
  <si>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</si>
  <si>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</si>
  <si>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</si>
  <si>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</si>
  <si>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</si>
  <si>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</si>
  <si>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</si>
  <si>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</si>
  <si>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</si>
  <si>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</si>
  <si>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</si>
  <si>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</si>
  <si>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</si>
  <si>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</si>
  <si>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</si>
  <si>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</si>
  <si>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</si>
  <si>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</si>
  <si>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</si>
  <si>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</si>
  <si>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</si>
  <si>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</si>
  <si>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</si>
  <si>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</si>
  <si>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</si>
  <si>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</si>
  <si>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</si>
  <si>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</si>
  <si>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</si>
  <si>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</si>
  <si>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</si>
  <si>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</si>
  <si>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</si>
  <si>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</si>
  <si>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</si>
  <si>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</si>
  <si>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</si>
  <si>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</si>
  <si>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</si>
  <si>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</si>
  <si>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</si>
  <si>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</si>
  <si>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</si>
  <si>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</si>
  <si>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</si>
  <si>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</si>
  <si>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</si>
  <si>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</si>
  <si>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</si>
  <si>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</si>
  <si>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</si>
  <si>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</si>
  <si>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</si>
  <si>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</si>
  <si>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</si>
  <si>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</si>
  <si>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</si>
  <si>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</si>
  <si>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</si>
  <si>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</si>
  <si>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</si>
  <si>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</si>
  <si>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</si>
  <si>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</si>
  <si>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</si>
  <si>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</si>
  <si>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</si>
  <si>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</si>
  <si>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</si>
  <si>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</si>
  <si>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</si>
  <si>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</si>
  <si>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</si>
  <si>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</si>
  <si>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</si>
  <si>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</si>
  <si>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</si>
  <si>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</si>
  <si>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</si>
  <si>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</si>
  <si>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</si>
  <si>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</si>
  <si>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</si>
  <si>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</si>
  <si>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</si>
  <si>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</si>
  <si>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</si>
  <si>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</si>
  <si>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</si>
  <si>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</si>
  <si>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</si>
  <si>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</si>
  <si>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</si>
  <si>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</si>
  <si>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</si>
  <si>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</si>
  <si>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</si>
  <si>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</si>
  <si>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</si>
  <si>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</si>
  <si>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</si>
  <si>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</si>
  <si>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</si>
  <si>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</si>
  <si>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</si>
  <si>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</si>
  <si>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</si>
  <si>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</si>
  <si>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</si>
  <si>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</si>
  <si>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</si>
  <si>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</si>
  <si>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</si>
  <si>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</si>
  <si>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</si>
  <si>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</si>
  <si>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</si>
  <si>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</si>
  <si>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</si>
  <si>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</si>
  <si>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</si>
  <si>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</si>
  <si>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</si>
  <si>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</si>
  <si>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</si>
  <si>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</si>
  <si>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</si>
  <si>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</si>
  <si>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</si>
  <si>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</si>
  <si>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</si>
  <si>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</si>
  <si>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</si>
  <si>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</si>
  <si>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</si>
  <si>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</si>
  <si>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</si>
  <si>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</si>
  <si>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</si>
  <si>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</si>
  <si>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</si>
  <si>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</si>
  <si>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</si>
  <si>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</si>
  <si>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</si>
  <si>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</si>
  <si>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</si>
  <si>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</si>
  <si>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</si>
  <si>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</si>
  <si>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</si>
  <si>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</si>
  <si>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</si>
  <si>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</si>
  <si>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</si>
  <si>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</si>
  <si>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</si>
  <si>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</si>
  <si>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</si>
  <si>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</si>
  <si>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</si>
  <si>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</si>
  <si>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</si>
  <si>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</si>
  <si>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</si>
  <si>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</si>
  <si>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</si>
  <si>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</si>
  <si>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</si>
  <si>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</si>
  <si>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</si>
  <si>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</si>
  <si>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</si>
  <si>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</si>
  <si>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</si>
  <si>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</si>
  <si>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</si>
  <si>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</si>
  <si>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</si>
  <si>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</si>
  <si>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</si>
  <si>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</si>
  <si>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</si>
  <si>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</si>
  <si>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</si>
  <si>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</si>
  <si>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</si>
  <si>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</si>
  <si>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</si>
  <si>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</si>
  <si>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</si>
  <si>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</si>
  <si>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</si>
  <si>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</si>
  <si>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</si>
  <si>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</si>
  <si>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</si>
  <si>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</si>
  <si>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</si>
  <si>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</si>
  <si>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</si>
  <si>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</si>
  <si>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</si>
  <si>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</si>
  <si>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</si>
  <si>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</si>
  <si>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</si>
  <si>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</si>
  <si>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</si>
  <si>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</si>
  <si>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</si>
  <si>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</si>
  <si>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</si>
  <si>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</si>
  <si>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</si>
  <si>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</si>
  <si>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</si>
  <si>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</si>
  <si>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</si>
  <si>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</si>
  <si>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</si>
  <si>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</si>
  <si>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</si>
  <si>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</si>
  <si>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</si>
  <si>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</si>
  <si>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</si>
  <si>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</si>
  <si>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</si>
  <si>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</si>
  <si>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</si>
  <si>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</si>
  <si>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</si>
  <si>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</si>
  <si>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</si>
  <si>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</si>
  <si>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</si>
  <si>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</si>
  <si>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</si>
  <si>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</si>
  <si>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</si>
  <si>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</si>
  <si>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</si>
  <si>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</si>
  <si>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</si>
  <si>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</si>
  <si>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</si>
  <si>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</si>
  <si>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</si>
  <si>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</si>
  <si>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</si>
  <si>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</si>
  <si>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</si>
  <si>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</si>
  <si>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</si>
  <si>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</si>
  <si>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</si>
  <si>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</si>
  <si>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</si>
  <si>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</si>
  <si>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</si>
  <si>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</si>
  <si>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</si>
  <si>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</si>
  <si>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</si>
  <si>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</si>
  <si>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</si>
  <si>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</si>
  <si>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</si>
  <si>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</si>
  <si>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</si>
  <si>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</si>
  <si>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</si>
  <si>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</si>
  <si>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</si>
  <si>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</si>
  <si>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</si>
  <si>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</si>
  <si>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</si>
  <si>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</si>
  <si>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</si>
  <si>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</si>
  <si>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</si>
  <si>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</si>
  <si>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</si>
  <si>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</si>
  <si>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</si>
  <si>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</si>
  <si>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</si>
  <si>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</si>
  <si>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</si>
  <si>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</si>
  <si>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</si>
  <si>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</si>
  <si>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</si>
  <si>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</si>
  <si>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</si>
  <si>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</si>
  <si>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</si>
  <si>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</si>
  <si>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</si>
  <si>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</si>
  <si>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</si>
  <si>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</si>
  <si>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</si>
  <si>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</si>
  <si>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</si>
  <si>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</si>
  <si>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</si>
  <si>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</si>
  <si>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</si>
  <si>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</si>
  <si>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</si>
  <si>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</si>
  <si>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Romita,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</si>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</sst>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5</xdr:col>
      <xdr:colOff>169832</xdr:colOff>
      <xdr:row>51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71D8F4-9701-4DEE-8920-1D467B509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400"/>
          <a:ext cx="832323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392610</xdr:colOff>
      <xdr:row>3</xdr:row>
      <xdr:rowOff>162464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57B086-5C90-48E5-9DCA-4BF3FEB7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7625"/>
          <a:ext cx="1307010" cy="829214"/>
        </a:xfrm>
        <a:prstGeom prst="rect">
          <a:avLst/>
        </a:prstGeom>
      </xdr:spPr>
    </xdr:pic>
    <xdr:clientData/>
  </xdr:twoCellAnchor>
  <xdr:twoCellAnchor editAs="oneCell">
    <xdr:from>
      <xdr:col>1</xdr:col>
      <xdr:colOff>4352925</xdr:colOff>
      <xdr:row>0</xdr:row>
      <xdr:rowOff>0</xdr:rowOff>
    </xdr:from>
    <xdr:to>
      <xdr:col>3</xdr:col>
      <xdr:colOff>41811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DBA004-92FC-4757-8ACC-ADD238729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0"/>
          <a:ext cx="1146711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153</xdr:row>
      <xdr:rowOff>0</xdr:rowOff>
    </xdr:from>
    <xdr:to>
      <xdr:col>5</xdr:col>
      <xdr:colOff>1147313</xdr:colOff>
      <xdr:row>158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93892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260590</xdr:colOff>
      <xdr:row>0</xdr:row>
      <xdr:rowOff>44929</xdr:rowOff>
    </xdr:from>
    <xdr:to>
      <xdr:col>1</xdr:col>
      <xdr:colOff>586525</xdr:colOff>
      <xdr:row>2</xdr:row>
      <xdr:rowOff>188343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590" y="44929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1581509</xdr:colOff>
      <xdr:row>0</xdr:row>
      <xdr:rowOff>0</xdr:rowOff>
    </xdr:from>
    <xdr:to>
      <xdr:col>5</xdr:col>
      <xdr:colOff>693528</xdr:colOff>
      <xdr:row>3</xdr:row>
      <xdr:rowOff>5571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22948" y="0"/>
          <a:ext cx="981075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1</xdr:col>
      <xdr:colOff>428913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05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0</xdr:rowOff>
    </xdr:from>
    <xdr:to>
      <xdr:col>2</xdr:col>
      <xdr:colOff>1009650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9350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6</xdr:col>
      <xdr:colOff>337508</xdr:colOff>
      <xdr:row>230</xdr:row>
      <xdr:rowOff>42593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3287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5</xdr:col>
      <xdr:colOff>236507</xdr:colOff>
      <xdr:row>35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C05DC4-6DFD-4105-94BE-E1F1B704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786603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390525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1</xdr:col>
      <xdr:colOff>343188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28575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9</xdr:col>
      <xdr:colOff>289883</xdr:colOff>
      <xdr:row>36</xdr:row>
      <xdr:rowOff>42593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</xdr:row>
      <xdr:rowOff>0</xdr:rowOff>
    </xdr:from>
    <xdr:to>
      <xdr:col>8</xdr:col>
      <xdr:colOff>242258</xdr:colOff>
      <xdr:row>133</xdr:row>
      <xdr:rowOff>42593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73750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1</xdr:col>
      <xdr:colOff>419388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3810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0</xdr:row>
      <xdr:rowOff>0</xdr:rowOff>
    </xdr:from>
    <xdr:to>
      <xdr:col>3</xdr:col>
      <xdr:colOff>85725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9675" y="0"/>
          <a:ext cx="981075" cy="733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533400</xdr:colOff>
      <xdr:row>30</xdr:row>
      <xdr:rowOff>42593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4775"/>
          <a:ext cx="6143625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1</xdr:col>
      <xdr:colOff>857538</xdr:colOff>
      <xdr:row>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85725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0</xdr:row>
      <xdr:rowOff>9525</xdr:rowOff>
    </xdr:from>
    <xdr:to>
      <xdr:col>2</xdr:col>
      <xdr:colOff>1152525</xdr:colOff>
      <xdr:row>3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00575" y="9525"/>
          <a:ext cx="981075" cy="733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200025</xdr:colOff>
      <xdr:row>50</xdr:row>
      <xdr:rowOff>42593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5125"/>
          <a:ext cx="6686550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1</xdr:col>
      <xdr:colOff>581025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725"/>
          <a:ext cx="828675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0</xdr:row>
      <xdr:rowOff>9525</xdr:rowOff>
    </xdr:from>
    <xdr:to>
      <xdr:col>2</xdr:col>
      <xdr:colOff>1276350</xdr:colOff>
      <xdr:row>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14900" y="9525"/>
          <a:ext cx="752475" cy="733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5</xdr:col>
      <xdr:colOff>794708</xdr:colOff>
      <xdr:row>60</xdr:row>
      <xdr:rowOff>42593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3B12E-4EB9-447B-8F15-B04EC2E0A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4387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38100</xdr:rowOff>
    </xdr:from>
    <xdr:to>
      <xdr:col>1</xdr:col>
      <xdr:colOff>609888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3F4A2-0283-4A9E-9CB3-FBDFDB1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810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5</xdr:col>
      <xdr:colOff>1076325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E73C9A-4730-4EAF-807C-102C1A51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8350" y="0"/>
          <a:ext cx="9810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29" activePane="bottomLeft" state="frozen"/>
      <selection activeCell="A14" sqref="A14:B14"/>
      <selection pane="bottomLeft" activeCell="G37" sqref="G3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2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125678494.95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125678494.95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20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1587827.4800000002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394.61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1587432.87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0</v>
      </c>
    </row>
    <row r="31" spans="1:3" x14ac:dyDescent="0.2">
      <c r="A31" s="90" t="s">
        <v>560</v>
      </c>
      <c r="B31" s="77" t="s">
        <v>441</v>
      </c>
      <c r="C31" s="150">
        <v>0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-1587827.4800000002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2" sqref="A2:F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323526.18</v>
      </c>
    </row>
    <row r="9" spans="1:8" x14ac:dyDescent="0.2">
      <c r="A9" s="22">
        <v>1115</v>
      </c>
      <c r="B9" s="20" t="s">
        <v>198</v>
      </c>
      <c r="C9" s="24">
        <v>36244035.359999999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28081.61</v>
      </c>
      <c r="D15" s="24">
        <v>25368.76</v>
      </c>
      <c r="E15" s="24">
        <v>66977.8</v>
      </c>
      <c r="F15" s="24">
        <v>46752.84</v>
      </c>
      <c r="G15" s="24">
        <v>42790.78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97877.95</v>
      </c>
      <c r="D20" s="24">
        <v>97877.95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36729617.799999997</v>
      </c>
      <c r="D23" s="24">
        <v>36729617.799999997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1001090.32</v>
      </c>
      <c r="D24" s="24">
        <v>1001090.32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4290657.32</v>
      </c>
      <c r="D27" s="24">
        <v>4290657.32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564162533.88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273509.8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555800637.47000003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19481440.169999998</v>
      </c>
      <c r="D62" s="24">
        <f t="shared" ref="D62:E62" si="0">SUM(D63:D70)</f>
        <v>0</v>
      </c>
      <c r="E62" s="24">
        <f t="shared" si="0"/>
        <v>-15467465.830000002</v>
      </c>
    </row>
    <row r="63" spans="1:9" x14ac:dyDescent="0.2">
      <c r="A63" s="22">
        <v>1241</v>
      </c>
      <c r="B63" s="20" t="s">
        <v>239</v>
      </c>
      <c r="C63" s="24">
        <v>4407186.4800000004</v>
      </c>
      <c r="D63" s="24">
        <v>0</v>
      </c>
      <c r="E63" s="24">
        <v>-2878253.58</v>
      </c>
    </row>
    <row r="64" spans="1:9" x14ac:dyDescent="0.2">
      <c r="A64" s="22">
        <v>1242</v>
      </c>
      <c r="B64" s="20" t="s">
        <v>240</v>
      </c>
      <c r="C64" s="24">
        <v>867045.51</v>
      </c>
      <c r="D64" s="24">
        <v>0</v>
      </c>
      <c r="E64" s="24">
        <v>-531004.32999999996</v>
      </c>
    </row>
    <row r="65" spans="1:9" x14ac:dyDescent="0.2">
      <c r="A65" s="22">
        <v>1243</v>
      </c>
      <c r="B65" s="20" t="s">
        <v>241</v>
      </c>
      <c r="C65" s="24">
        <v>211500.86</v>
      </c>
      <c r="D65" s="24">
        <v>0</v>
      </c>
      <c r="E65" s="24">
        <v>-110890.13</v>
      </c>
    </row>
    <row r="66" spans="1:9" x14ac:dyDescent="0.2">
      <c r="A66" s="22">
        <v>1244</v>
      </c>
      <c r="B66" s="20" t="s">
        <v>242</v>
      </c>
      <c r="C66" s="24">
        <v>6519794.8499999996</v>
      </c>
      <c r="D66" s="24">
        <v>0</v>
      </c>
      <c r="E66" s="24">
        <v>-5305545.63</v>
      </c>
    </row>
    <row r="67" spans="1:9" x14ac:dyDescent="0.2">
      <c r="A67" s="22">
        <v>1245</v>
      </c>
      <c r="B67" s="20" t="s">
        <v>243</v>
      </c>
      <c r="C67" s="24">
        <v>155312.26</v>
      </c>
      <c r="D67" s="24">
        <v>0</v>
      </c>
      <c r="E67" s="24">
        <v>-106242.96</v>
      </c>
    </row>
    <row r="68" spans="1:9" x14ac:dyDescent="0.2">
      <c r="A68" s="22">
        <v>1246</v>
      </c>
      <c r="B68" s="20" t="s">
        <v>244</v>
      </c>
      <c r="C68" s="24">
        <v>7281370.21</v>
      </c>
      <c r="D68" s="24">
        <v>0</v>
      </c>
      <c r="E68" s="24">
        <v>-6542129.2000000002</v>
      </c>
    </row>
    <row r="69" spans="1:9" x14ac:dyDescent="0.2">
      <c r="A69" s="22">
        <v>1247</v>
      </c>
      <c r="B69" s="20" t="s">
        <v>245</v>
      </c>
      <c r="C69" s="24">
        <v>21230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18000</v>
      </c>
      <c r="D70" s="24">
        <v>0</v>
      </c>
      <c r="E70" s="24">
        <v>6600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708356.03</v>
      </c>
      <c r="D74" s="24">
        <f>SUM(D75:D79)</f>
        <v>0</v>
      </c>
      <c r="E74" s="24">
        <f>SUM(E75:E79)</f>
        <v>170371.83000000002</v>
      </c>
    </row>
    <row r="75" spans="1:9" x14ac:dyDescent="0.2">
      <c r="A75" s="22">
        <v>1251</v>
      </c>
      <c r="B75" s="20" t="s">
        <v>249</v>
      </c>
      <c r="C75" s="24">
        <v>688719.91</v>
      </c>
      <c r="D75" s="24">
        <v>0</v>
      </c>
      <c r="E75" s="24">
        <v>160920.1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19636.12</v>
      </c>
      <c r="D78" s="24">
        <v>0</v>
      </c>
      <c r="E78" s="24">
        <v>9451.73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70194455.530000001</v>
      </c>
      <c r="D110" s="24">
        <f>SUM(D111:D119)</f>
        <v>70194455.530000001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7813510.4299999997</v>
      </c>
      <c r="D111" s="24">
        <f>C111</f>
        <v>7813510.4299999997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4352160.5</v>
      </c>
      <c r="D112" s="24">
        <f t="shared" ref="D112:D119" si="1">C112</f>
        <v>4352160.5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7508773.3600000003</v>
      </c>
      <c r="D113" s="24">
        <f t="shared" si="1"/>
        <v>7508773.3600000003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8801112.6699999999</v>
      </c>
      <c r="D117" s="24">
        <f t="shared" si="1"/>
        <v>8801112.6699999999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41718898.57</v>
      </c>
      <c r="D119" s="24">
        <f t="shared" si="1"/>
        <v>41718898.57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A226" sqref="A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15824591.300000001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11074711.1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10085681.01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947438.62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41591.47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3162052.7199999997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469827.92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2692224.8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394.61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394.61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1587432.87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80812.31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1750910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-277146.44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32857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48459043.700000003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48459043.700000003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48209376.200000003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249667.5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69417761.929999992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56766609.960000001</v>
      </c>
      <c r="D99" s="57">
        <f>C99/$C$98</f>
        <v>0.81775338734260472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38702778.890000001</v>
      </c>
      <c r="D100" s="57">
        <f t="shared" ref="D100:D163" si="0">C100/$C$98</f>
        <v>0.55753423639654942</v>
      </c>
      <c r="E100" s="56"/>
    </row>
    <row r="101" spans="1:5" x14ac:dyDescent="0.2">
      <c r="A101" s="54">
        <v>5111</v>
      </c>
      <c r="B101" s="51" t="s">
        <v>363</v>
      </c>
      <c r="C101" s="55">
        <v>21159143.48</v>
      </c>
      <c r="D101" s="57">
        <f t="shared" si="0"/>
        <v>0.3048087822441844</v>
      </c>
      <c r="E101" s="56"/>
    </row>
    <row r="102" spans="1:5" x14ac:dyDescent="0.2">
      <c r="A102" s="54">
        <v>5112</v>
      </c>
      <c r="B102" s="51" t="s">
        <v>364</v>
      </c>
      <c r="C102" s="55">
        <v>4617984.22</v>
      </c>
      <c r="D102" s="57">
        <f t="shared" si="0"/>
        <v>6.6524533370244887E-2</v>
      </c>
      <c r="E102" s="56"/>
    </row>
    <row r="103" spans="1:5" x14ac:dyDescent="0.2">
      <c r="A103" s="54">
        <v>5113</v>
      </c>
      <c r="B103" s="51" t="s">
        <v>365</v>
      </c>
      <c r="C103" s="55">
        <v>294379.90999999997</v>
      </c>
      <c r="D103" s="57">
        <f t="shared" si="0"/>
        <v>4.2407001006003189E-3</v>
      </c>
      <c r="E103" s="56"/>
    </row>
    <row r="104" spans="1:5" x14ac:dyDescent="0.2">
      <c r="A104" s="54">
        <v>5114</v>
      </c>
      <c r="B104" s="51" t="s">
        <v>366</v>
      </c>
      <c r="C104" s="55">
        <v>2899166.18</v>
      </c>
      <c r="D104" s="57">
        <f t="shared" si="0"/>
        <v>4.1764039914215088E-2</v>
      </c>
      <c r="E104" s="56"/>
    </row>
    <row r="105" spans="1:5" x14ac:dyDescent="0.2">
      <c r="A105" s="54">
        <v>5115</v>
      </c>
      <c r="B105" s="51" t="s">
        <v>367</v>
      </c>
      <c r="C105" s="55">
        <v>9732105.0999999996</v>
      </c>
      <c r="D105" s="57">
        <f t="shared" si="0"/>
        <v>0.14019618076730467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4159790.49</v>
      </c>
      <c r="D107" s="57">
        <f t="shared" si="0"/>
        <v>5.9924007550037142E-2</v>
      </c>
      <c r="E107" s="56"/>
    </row>
    <row r="108" spans="1:5" x14ac:dyDescent="0.2">
      <c r="A108" s="54">
        <v>5121</v>
      </c>
      <c r="B108" s="51" t="s">
        <v>370</v>
      </c>
      <c r="C108" s="55">
        <v>765997.75</v>
      </c>
      <c r="D108" s="57">
        <f t="shared" si="0"/>
        <v>1.1034607407430142E-2</v>
      </c>
      <c r="E108" s="56"/>
    </row>
    <row r="109" spans="1:5" x14ac:dyDescent="0.2">
      <c r="A109" s="54">
        <v>5122</v>
      </c>
      <c r="B109" s="51" t="s">
        <v>371</v>
      </c>
      <c r="C109" s="55">
        <v>409372.25</v>
      </c>
      <c r="D109" s="57">
        <f t="shared" si="0"/>
        <v>5.897226280685999E-3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1338501.82</v>
      </c>
      <c r="D111" s="57">
        <f t="shared" si="0"/>
        <v>1.928183483284478E-2</v>
      </c>
      <c r="E111" s="56"/>
    </row>
    <row r="112" spans="1:5" x14ac:dyDescent="0.2">
      <c r="A112" s="54">
        <v>5125</v>
      </c>
      <c r="B112" s="51" t="s">
        <v>374</v>
      </c>
      <c r="C112" s="55">
        <v>7060.27</v>
      </c>
      <c r="D112" s="57">
        <f t="shared" si="0"/>
        <v>1.0170696668555072E-4</v>
      </c>
      <c r="E112" s="56"/>
    </row>
    <row r="113" spans="1:5" x14ac:dyDescent="0.2">
      <c r="A113" s="54">
        <v>5126</v>
      </c>
      <c r="B113" s="51" t="s">
        <v>375</v>
      </c>
      <c r="C113" s="55">
        <v>943797.61</v>
      </c>
      <c r="D113" s="57">
        <f t="shared" si="0"/>
        <v>1.3595909515949444E-2</v>
      </c>
      <c r="E113" s="56"/>
    </row>
    <row r="114" spans="1:5" x14ac:dyDescent="0.2">
      <c r="A114" s="54">
        <v>5127</v>
      </c>
      <c r="B114" s="51" t="s">
        <v>376</v>
      </c>
      <c r="C114" s="55">
        <v>67399.94</v>
      </c>
      <c r="D114" s="57">
        <f t="shared" si="0"/>
        <v>9.7093219553758101E-4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627660.85</v>
      </c>
      <c r="D116" s="57">
        <f t="shared" si="0"/>
        <v>9.0417903509036404E-3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13904040.579999998</v>
      </c>
      <c r="D117" s="57">
        <f t="shared" si="0"/>
        <v>0.20029514339601814</v>
      </c>
      <c r="E117" s="56"/>
    </row>
    <row r="118" spans="1:5" x14ac:dyDescent="0.2">
      <c r="A118" s="54">
        <v>5131</v>
      </c>
      <c r="B118" s="51" t="s">
        <v>380</v>
      </c>
      <c r="C118" s="55">
        <v>5486216.8799999999</v>
      </c>
      <c r="D118" s="57">
        <f t="shared" si="0"/>
        <v>7.9031889353221044E-2</v>
      </c>
      <c r="E118" s="56"/>
    </row>
    <row r="119" spans="1:5" x14ac:dyDescent="0.2">
      <c r="A119" s="54">
        <v>5132</v>
      </c>
      <c r="B119" s="51" t="s">
        <v>381</v>
      </c>
      <c r="C119" s="55">
        <v>408669.01</v>
      </c>
      <c r="D119" s="57">
        <f t="shared" si="0"/>
        <v>5.8870957322435255E-3</v>
      </c>
      <c r="E119" s="56"/>
    </row>
    <row r="120" spans="1:5" x14ac:dyDescent="0.2">
      <c r="A120" s="54">
        <v>5133</v>
      </c>
      <c r="B120" s="51" t="s">
        <v>382</v>
      </c>
      <c r="C120" s="55">
        <v>2184569.09</v>
      </c>
      <c r="D120" s="57">
        <f t="shared" si="0"/>
        <v>3.1469886514101278E-2</v>
      </c>
      <c r="E120" s="56"/>
    </row>
    <row r="121" spans="1:5" x14ac:dyDescent="0.2">
      <c r="A121" s="54">
        <v>5134</v>
      </c>
      <c r="B121" s="51" t="s">
        <v>383</v>
      </c>
      <c r="C121" s="55">
        <v>0</v>
      </c>
      <c r="D121" s="57">
        <f t="shared" si="0"/>
        <v>0</v>
      </c>
      <c r="E121" s="56"/>
    </row>
    <row r="122" spans="1:5" x14ac:dyDescent="0.2">
      <c r="A122" s="54">
        <v>5135</v>
      </c>
      <c r="B122" s="51" t="s">
        <v>384</v>
      </c>
      <c r="C122" s="55">
        <v>3108109.32</v>
      </c>
      <c r="D122" s="57">
        <f t="shared" si="0"/>
        <v>4.4773977633191034E-2</v>
      </c>
      <c r="E122" s="56"/>
    </row>
    <row r="123" spans="1:5" x14ac:dyDescent="0.2">
      <c r="A123" s="54">
        <v>5136</v>
      </c>
      <c r="B123" s="51" t="s">
        <v>385</v>
      </c>
      <c r="C123" s="55">
        <v>840560.17</v>
      </c>
      <c r="D123" s="57">
        <f t="shared" si="0"/>
        <v>1.2108718959386942E-2</v>
      </c>
      <c r="E123" s="56"/>
    </row>
    <row r="124" spans="1:5" x14ac:dyDescent="0.2">
      <c r="A124" s="54">
        <v>5137</v>
      </c>
      <c r="B124" s="51" t="s">
        <v>386</v>
      </c>
      <c r="C124" s="55">
        <v>83304.69</v>
      </c>
      <c r="D124" s="57">
        <f t="shared" si="0"/>
        <v>1.2000486285340547E-3</v>
      </c>
      <c r="E124" s="56"/>
    </row>
    <row r="125" spans="1:5" x14ac:dyDescent="0.2">
      <c r="A125" s="54">
        <v>5138</v>
      </c>
      <c r="B125" s="51" t="s">
        <v>387</v>
      </c>
      <c r="C125" s="55">
        <v>1699926.41</v>
      </c>
      <c r="D125" s="57">
        <f t="shared" si="0"/>
        <v>2.4488349418613994E-2</v>
      </c>
      <c r="E125" s="56"/>
    </row>
    <row r="126" spans="1:5" x14ac:dyDescent="0.2">
      <c r="A126" s="54">
        <v>5139</v>
      </c>
      <c r="B126" s="51" t="s">
        <v>388</v>
      </c>
      <c r="C126" s="55">
        <v>92685.01</v>
      </c>
      <c r="D126" s="57">
        <f t="shared" si="0"/>
        <v>1.3351771567262916E-3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11717759.449999999</v>
      </c>
      <c r="D127" s="57">
        <f t="shared" si="0"/>
        <v>0.16880059402975339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5951250</v>
      </c>
      <c r="D128" s="57">
        <f t="shared" si="0"/>
        <v>8.5730940245540704E-2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5951250</v>
      </c>
      <c r="D130" s="57">
        <f t="shared" si="0"/>
        <v>8.5730940245540704E-2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5766509.4500000002</v>
      </c>
      <c r="D137" s="57">
        <f t="shared" si="0"/>
        <v>8.3069653784212702E-2</v>
      </c>
      <c r="E137" s="56"/>
    </row>
    <row r="138" spans="1:5" x14ac:dyDescent="0.2">
      <c r="A138" s="54">
        <v>5241</v>
      </c>
      <c r="B138" s="51" t="s">
        <v>398</v>
      </c>
      <c r="C138" s="55">
        <v>5602909.4500000002</v>
      </c>
      <c r="D138" s="57">
        <f t="shared" si="0"/>
        <v>8.0712908256101723E-2</v>
      </c>
      <c r="E138" s="56"/>
    </row>
    <row r="139" spans="1:5" x14ac:dyDescent="0.2">
      <c r="A139" s="54">
        <v>5242</v>
      </c>
      <c r="B139" s="51" t="s">
        <v>399</v>
      </c>
      <c r="C139" s="55">
        <v>163600</v>
      </c>
      <c r="D139" s="57">
        <f t="shared" si="0"/>
        <v>2.3567455281109785E-3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810000.02</v>
      </c>
      <c r="D160" s="57">
        <f t="shared" si="0"/>
        <v>1.1668483648562366E-2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810000.02</v>
      </c>
      <c r="D167" s="57">
        <f t="shared" si="1"/>
        <v>1.1668483648562366E-2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810000.02</v>
      </c>
      <c r="D169" s="57">
        <f t="shared" si="1"/>
        <v>1.1668483648562366E-2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123392.5</v>
      </c>
      <c r="D170" s="57">
        <f t="shared" si="1"/>
        <v>1.7775349790796692E-3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123392.5</v>
      </c>
      <c r="D171" s="57">
        <f t="shared" si="1"/>
        <v>1.7775349790796692E-3</v>
      </c>
      <c r="E171" s="56"/>
    </row>
    <row r="172" spans="1:5" x14ac:dyDescent="0.2">
      <c r="A172" s="54">
        <v>5411</v>
      </c>
      <c r="B172" s="51" t="s">
        <v>428</v>
      </c>
      <c r="C172" s="55">
        <v>123392.5</v>
      </c>
      <c r="D172" s="57">
        <f t="shared" si="1"/>
        <v>1.7775349790796692E-3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A32" sqref="A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0.12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56815025.899999999</v>
      </c>
    </row>
    <row r="15" spans="1:5" x14ac:dyDescent="0.2">
      <c r="A15" s="33">
        <v>3220</v>
      </c>
      <c r="B15" s="29" t="s">
        <v>473</v>
      </c>
      <c r="C15" s="34">
        <v>524156478.17000002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5672400.7800000003</v>
      </c>
      <c r="D9" s="34">
        <v>3174738.83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323526.18</v>
      </c>
      <c r="D11" s="34">
        <v>239642.27</v>
      </c>
    </row>
    <row r="12" spans="1:5" x14ac:dyDescent="0.2">
      <c r="A12" s="33">
        <v>1115</v>
      </c>
      <c r="B12" s="29" t="s">
        <v>198</v>
      </c>
      <c r="C12" s="34">
        <v>36244035.359999999</v>
      </c>
      <c r="D12" s="34">
        <v>6515958.0099999998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42239962.32</v>
      </c>
      <c r="D15" s="135">
        <f>SUM(D8:D14)</f>
        <v>9930339.1099999994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14334356.91</v>
      </c>
      <c r="D20" s="135">
        <f>SUM(D21:D27)</f>
        <v>14334356.91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14334356.91</v>
      </c>
      <c r="D25" s="132">
        <v>14334356.91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238882.46</v>
      </c>
      <c r="D28" s="135">
        <f>SUM(D29:D36)</f>
        <v>238882.46</v>
      </c>
      <c r="E28" s="130"/>
    </row>
    <row r="29" spans="1:5" x14ac:dyDescent="0.2">
      <c r="A29" s="33">
        <v>1241</v>
      </c>
      <c r="B29" s="29" t="s">
        <v>239</v>
      </c>
      <c r="C29" s="34">
        <v>238882.46</v>
      </c>
      <c r="D29" s="132">
        <v>238882.46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14573239.370000001</v>
      </c>
      <c r="D43" s="135">
        <f>D20+D28+D37</f>
        <v>14573239.370000001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56815025.899999999</v>
      </c>
      <c r="D47" s="135">
        <v>101827184.65000001</v>
      </c>
    </row>
    <row r="48" spans="1:5" x14ac:dyDescent="0.2">
      <c r="A48" s="131"/>
      <c r="B48" s="136" t="s">
        <v>629</v>
      </c>
      <c r="C48" s="135">
        <f>C51+C63+C95+C98+C49</f>
        <v>123392.5</v>
      </c>
      <c r="D48" s="135">
        <f>D51+D63+D95+D98+D49</f>
        <v>887744.47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123392.5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123392.5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123392.5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887744.47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281588.58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606155.89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56938418.399999999</v>
      </c>
      <c r="D126" s="135">
        <f>D47+D48+D104-D110-D113</f>
        <v>102714929.12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2019-02-13T21:19:08Z</cp:lastPrinted>
  <dcterms:created xsi:type="dcterms:W3CDTF">2012-12-11T20:36:24Z</dcterms:created>
  <dcterms:modified xsi:type="dcterms:W3CDTF">2022-08-05T19:50:02Z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