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RENDA 2021-2024\CUENTA PUBLICA 2022\II TRIMESTRE 2022\"/>
    </mc:Choice>
  </mc:AlternateContent>
  <bookViews>
    <workbookView xWindow="0" yWindow="0" windowWidth="23040" windowHeight="9525"/>
  </bookViews>
  <sheets>
    <sheet name="P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5" i="1" l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34" i="1"/>
  <c r="L34" i="1"/>
  <c r="G34" i="1"/>
  <c r="M33" i="1"/>
  <c r="L33" i="1"/>
  <c r="G33" i="1"/>
  <c r="M32" i="1"/>
  <c r="L32" i="1"/>
  <c r="G32" i="1"/>
  <c r="M31" i="1"/>
  <c r="L31" i="1"/>
  <c r="G31" i="1"/>
  <c r="M30" i="1"/>
  <c r="L30" i="1"/>
  <c r="G30" i="1"/>
  <c r="M29" i="1"/>
  <c r="L29" i="1"/>
  <c r="G29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28" i="1" l="1"/>
  <c r="G9" i="1"/>
  <c r="K58" i="1" l="1"/>
  <c r="J58" i="1"/>
  <c r="I58" i="1"/>
  <c r="H58" i="1"/>
  <c r="G58" i="1"/>
  <c r="K23" i="1"/>
  <c r="J23" i="1"/>
  <c r="I23" i="1"/>
  <c r="H23" i="1"/>
  <c r="G23" i="1"/>
  <c r="M58" i="1" l="1"/>
  <c r="M28" i="1"/>
  <c r="M23" i="1"/>
  <c r="M9" i="1"/>
  <c r="K60" i="1"/>
  <c r="I60" i="1"/>
  <c r="H60" i="1"/>
  <c r="J60" i="1"/>
  <c r="G60" i="1"/>
  <c r="L58" i="1"/>
  <c r="L28" i="1"/>
  <c r="L23" i="1"/>
  <c r="L9" i="1"/>
  <c r="L60" i="1" l="1"/>
  <c r="M60" i="1"/>
</calcChain>
</file>

<file path=xl/sharedStrings.xml><?xml version="1.0" encoding="utf-8"?>
<sst xmlns="http://schemas.openxmlformats.org/spreadsheetml/2006/main" count="132" uniqueCount="100">
  <si>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</si>
  <si>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</si>
  <si>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</si>
  <si>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</si>
  <si>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</si>
  <si>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</si>
  <si>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</si>
  <si>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</si>
  <si>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</si>
  <si>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</si>
  <si>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</si>
  <si>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</si>
  <si>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</si>
  <si>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</si>
  <si>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</si>
  <si>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</si>
  <si>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</si>
  <si>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</si>
  <si>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</si>
  <si>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</si>
  <si>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</si>
  <si>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E1510</t>
  </si>
  <si>
    <t>PRESIDENCIA MUNICIPAL</t>
  </si>
  <si>
    <t>Otros mobiliarios y equipos de administración</t>
  </si>
  <si>
    <t>Maquinaria y equipo industrial</t>
  </si>
  <si>
    <t>Terrenos</t>
  </si>
  <si>
    <t>E1520</t>
  </si>
  <si>
    <t>SECRETARIA PARTICULAR</t>
  </si>
  <si>
    <t>Muebles de oficina y estantería</t>
  </si>
  <si>
    <t>Computadoras y equipo periférico</t>
  </si>
  <si>
    <t>E1530</t>
  </si>
  <si>
    <t>INFORMATICA (SISTEMAS)</t>
  </si>
  <si>
    <t>Herramientas y maquinas -herramienta</t>
  </si>
  <si>
    <t>E1560</t>
  </si>
  <si>
    <t>EVENTOS ESPECIALES</t>
  </si>
  <si>
    <t>Muebles excepto de oficina y estantería</t>
  </si>
  <si>
    <t>E2340</t>
  </si>
  <si>
    <t>PARQUES Y JARDINES</t>
  </si>
  <si>
    <t>E2510</t>
  </si>
  <si>
    <t>OBRAS PUBLICAS</t>
  </si>
  <si>
    <t>M1210</t>
  </si>
  <si>
    <t>TESORERIA MUNICIPAL</t>
  </si>
  <si>
    <t>M1230</t>
  </si>
  <si>
    <t>ADQUISICIONES Y CONTROL DE BIENES</t>
  </si>
  <si>
    <t>División de terrenos y Constr de obras de urbaniz</t>
  </si>
  <si>
    <t>E3609</t>
  </si>
  <si>
    <t>DESARROLLO RURAL Y AGROPECUARIO</t>
  </si>
  <si>
    <t>Otras construcc de ingeniería civil u obra pesada</t>
  </si>
  <si>
    <t>K0586.0008</t>
  </si>
  <si>
    <t>RED DE AGUA POTABLE OBRAS PUBLICAS</t>
  </si>
  <si>
    <t>K0587.0004</t>
  </si>
  <si>
    <t>ELECTRIFICACION DE LA COLONIA LAS BRISAS, ROMITA</t>
  </si>
  <si>
    <t>K0587.0005</t>
  </si>
  <si>
    <t>CONS ELECTRIFICEN CAM ESCOPLO TRAMO C. PAZ DIOS</t>
  </si>
  <si>
    <t>K0589.0003</t>
  </si>
  <si>
    <t>RECONSTRUCC GRADAS, BAÑOS Y VESTIDOR CAMPO BEISBOL</t>
  </si>
  <si>
    <t>Edificación no habitacional</t>
  </si>
  <si>
    <t>K0590.0012</t>
  </si>
  <si>
    <t>CONSTRUCCION DE RED DE DRENAJE COLONIA DEPORTIVA 2</t>
  </si>
  <si>
    <t>K0590.0013</t>
  </si>
  <si>
    <t>CONSTRUCCIÓN DE DRENAJE SANITARIO COL CRISTO REY</t>
  </si>
  <si>
    <t>K0590.0014</t>
  </si>
  <si>
    <t>REHABILITACION DE DRENAJE SANITARIO LOC MURALLA</t>
  </si>
  <si>
    <t>K0590.0015</t>
  </si>
  <si>
    <t>CONSTRUCCION D RED DE DRENAJE SANITARI COL MAL PAS</t>
  </si>
  <si>
    <t>K0590.0017</t>
  </si>
  <si>
    <t>COLECTOR SUR-ORIENTE DE DREN SANI EN LA CABECERA</t>
  </si>
  <si>
    <t>K0590.0018</t>
  </si>
  <si>
    <t>CONST DE OBRA DE DRENAJE SOBRE ARROYO DEL TUZO</t>
  </si>
  <si>
    <t>K0590.0019</t>
  </si>
  <si>
    <t>RED DRENAJE SANITARIACOLONIA PEDRO LONA</t>
  </si>
  <si>
    <t>K0591.0005</t>
  </si>
  <si>
    <t>CONSTRUCCIÓN DE PLAZA, FUENTE Y GLORIETA JAGÜEY</t>
  </si>
  <si>
    <t>K0591.0006</t>
  </si>
  <si>
    <t>CONSTRUCCION DE PLAZA EN SAN JOSÉ DE SOLIS</t>
  </si>
  <si>
    <t>K0591.0007</t>
  </si>
  <si>
    <t>CONST MODULO DE SANITARIOS EN INST DIF MUNICIPAL</t>
  </si>
  <si>
    <t>K0593.0018</t>
  </si>
  <si>
    <t>PAVIMENTACION CALLE MANZANARES EMPDRADO CON HUELLA</t>
  </si>
  <si>
    <t>K0593.0019</t>
  </si>
  <si>
    <t>1RA ETAPA DE PAVIMENTACION DE C PRINCIPAL JAGÜEY</t>
  </si>
  <si>
    <t>K0593.0020</t>
  </si>
  <si>
    <t>PAVIMENTACIÓN C PRINCIPAL LOC CERRO PRIETO</t>
  </si>
  <si>
    <t>K0593.0021</t>
  </si>
  <si>
    <t>PAVIMENTACIÓN DE LA CALLE PROLONGACION VILLAGOMEZ</t>
  </si>
  <si>
    <t>K0593.0022</t>
  </si>
  <si>
    <t>PAVIM CONCR HIDRÁULICO C FLORES MAGÓN COL SAN FR</t>
  </si>
  <si>
    <t>K0593.0023</t>
  </si>
  <si>
    <t>EMPED HUELLAS CONCRETO C PRI LOC STA ROSALÍA GAVIA</t>
  </si>
  <si>
    <t>K0593.0025</t>
  </si>
  <si>
    <t>EMPEDRADO HUELLA CONCRETO C MATIASLOCA DE CARMEN</t>
  </si>
  <si>
    <t>K0593.0026</t>
  </si>
  <si>
    <t xml:space="preserve"> EMP  LOC EL JAGÜEY, CALLE APOLONIO VERA, 2 ETAPA</t>
  </si>
  <si>
    <t>K0593.0027</t>
  </si>
  <si>
    <t>PAV EN ARR"EL TUZO" CALLE VALLE DE SANT Y HEROES C</t>
  </si>
  <si>
    <t>K0593.0028</t>
  </si>
  <si>
    <t>EMPEDRADO, LOCALIDAD EL MARMOL, CALLE PRINCIPAL</t>
  </si>
  <si>
    <t>K0593.0029</t>
  </si>
  <si>
    <t>PAV DE CALLE CAND NAVARRO COL SAN FCO CAB MUNICIPA</t>
  </si>
  <si>
    <t>Municipio de Romita, Gto.
Programas y Proyectos de Inversión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</si>
</sst>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66</xdr:row>
      <xdr:rowOff>114300</xdr:rowOff>
    </xdr:from>
    <xdr:to>
      <xdr:col>8</xdr:col>
      <xdr:colOff>638175</xdr:colOff>
      <xdr:row>71</xdr:row>
      <xdr:rowOff>16835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F5BB8E-2442-4C4B-9CB4-360E83607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12230100"/>
          <a:ext cx="7858125" cy="712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333375</xdr:colOff>
      <xdr:row>0</xdr:row>
      <xdr:rowOff>38100</xdr:rowOff>
    </xdr:from>
    <xdr:to>
      <xdr:col>11</xdr:col>
      <xdr:colOff>600075</xdr:colOff>
      <xdr:row>1</xdr:row>
      <xdr:rowOff>42182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B98715-425E-43D6-A71F-05714A7EC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10944225" y="38100"/>
          <a:ext cx="1038225" cy="727982"/>
        </a:xfrm>
        <a:prstGeom prst="rect">
          <a:avLst/>
        </a:prstGeom>
      </xdr:spPr>
    </xdr:pic>
    <xdr:clientData/>
  </xdr:twoCellAnchor>
  <xdr:twoCellAnchor editAs="oneCell">
    <xdr:from>
      <xdr:col>3</xdr:col>
      <xdr:colOff>552450</xdr:colOff>
      <xdr:row>0</xdr:row>
      <xdr:rowOff>76200</xdr:rowOff>
    </xdr:from>
    <xdr:to>
      <xdr:col>3</xdr:col>
      <xdr:colOff>1409412</xdr:colOff>
      <xdr:row>0</xdr:row>
      <xdr:rowOff>704850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07263C-792D-473E-A141-33B96382D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1581150" y="76200"/>
          <a:ext cx="856962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2"/>
  <sheetViews>
    <sheetView tabSelected="1" workbookViewId="0">
      <selection activeCell="B1" sqref="B1:M1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99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5191</v>
      </c>
      <c r="F9" s="30" t="s">
        <v>23</v>
      </c>
      <c r="G9" s="35">
        <f>+H9</f>
        <v>30000</v>
      </c>
      <c r="H9" s="36">
        <v>30000</v>
      </c>
      <c r="I9" s="36">
        <v>30000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x14ac:dyDescent="0.2">
      <c r="B10" s="32"/>
      <c r="C10" s="33"/>
      <c r="D10" s="34"/>
      <c r="E10" s="29">
        <v>5621</v>
      </c>
      <c r="F10" s="30" t="s">
        <v>24</v>
      </c>
      <c r="G10" s="35">
        <f>+H10</f>
        <v>1250000</v>
      </c>
      <c r="H10" s="36">
        <v>1250000</v>
      </c>
      <c r="I10" s="36">
        <v>28000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">
      <c r="B11" s="32"/>
      <c r="C11" s="33"/>
      <c r="D11" s="34"/>
      <c r="E11" s="29">
        <v>5811</v>
      </c>
      <c r="F11" s="30" t="s">
        <v>25</v>
      </c>
      <c r="G11" s="35">
        <f>+H11</f>
        <v>1250000</v>
      </c>
      <c r="H11" s="36">
        <v>1250000</v>
      </c>
      <c r="I11" s="36">
        <v>17300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 t="s">
        <v>26</v>
      </c>
      <c r="C12" s="33"/>
      <c r="D12" s="34" t="s">
        <v>27</v>
      </c>
      <c r="E12" s="29">
        <v>5111</v>
      </c>
      <c r="F12" s="30" t="s">
        <v>28</v>
      </c>
      <c r="G12" s="35">
        <f>+H12</f>
        <v>0</v>
      </c>
      <c r="H12" s="36">
        <v>0</v>
      </c>
      <c r="I12" s="36">
        <v>191900</v>
      </c>
      <c r="J12" s="36">
        <v>191807.66</v>
      </c>
      <c r="K12" s="36">
        <v>191807.66</v>
      </c>
      <c r="L12" s="37">
        <f>IFERROR(K12/H12,0)</f>
        <v>0</v>
      </c>
      <c r="M12" s="38">
        <f>IFERROR(K12/I12,0)</f>
        <v>0.99951881188118818</v>
      </c>
    </row>
    <row r="13" spans="2:13" x14ac:dyDescent="0.2">
      <c r="B13" s="32"/>
      <c r="C13" s="33"/>
      <c r="D13" s="34"/>
      <c r="E13" s="29">
        <v>5151</v>
      </c>
      <c r="F13" s="30" t="s">
        <v>29</v>
      </c>
      <c r="G13" s="35">
        <f>+H13</f>
        <v>0</v>
      </c>
      <c r="H13" s="36">
        <v>0</v>
      </c>
      <c r="I13" s="36">
        <v>22500</v>
      </c>
      <c r="J13" s="36">
        <v>22074.799999999999</v>
      </c>
      <c r="K13" s="36">
        <v>22074.799999999999</v>
      </c>
      <c r="L13" s="37">
        <f>IFERROR(K13/H13,0)</f>
        <v>0</v>
      </c>
      <c r="M13" s="38">
        <f>IFERROR(K13/I13,0)</f>
        <v>0.98110222222222221</v>
      </c>
    </row>
    <row r="14" spans="2:13" x14ac:dyDescent="0.2">
      <c r="B14" s="32" t="s">
        <v>30</v>
      </c>
      <c r="C14" s="33"/>
      <c r="D14" s="34" t="s">
        <v>31</v>
      </c>
      <c r="E14" s="29">
        <v>5671</v>
      </c>
      <c r="F14" s="30" t="s">
        <v>32</v>
      </c>
      <c r="G14" s="35">
        <f>+H14</f>
        <v>3000</v>
      </c>
      <c r="H14" s="36">
        <v>3000</v>
      </c>
      <c r="I14" s="36">
        <v>3000</v>
      </c>
      <c r="J14" s="36">
        <v>0</v>
      </c>
      <c r="K14" s="36">
        <v>0</v>
      </c>
      <c r="L14" s="37">
        <f>IFERROR(K14/H14,0)</f>
        <v>0</v>
      </c>
      <c r="M14" s="38">
        <f>IFERROR(K14/I14,0)</f>
        <v>0</v>
      </c>
    </row>
    <row r="15" spans="2:13" x14ac:dyDescent="0.2">
      <c r="B15" s="32" t="s">
        <v>33</v>
      </c>
      <c r="C15" s="33"/>
      <c r="D15" s="34" t="s">
        <v>34</v>
      </c>
      <c r="E15" s="29">
        <v>5121</v>
      </c>
      <c r="F15" s="30" t="s">
        <v>35</v>
      </c>
      <c r="G15" s="35">
        <f>+H15</f>
        <v>0</v>
      </c>
      <c r="H15" s="36">
        <v>0</v>
      </c>
      <c r="I15" s="36">
        <v>25000</v>
      </c>
      <c r="J15" s="36">
        <v>0</v>
      </c>
      <c r="K15" s="36">
        <v>0</v>
      </c>
      <c r="L15" s="37">
        <f>IFERROR(K15/H15,0)</f>
        <v>0</v>
      </c>
      <c r="M15" s="38">
        <f>IFERROR(K15/I15,0)</f>
        <v>0</v>
      </c>
    </row>
    <row r="16" spans="2:13" x14ac:dyDescent="0.2">
      <c r="B16" s="32" t="s">
        <v>36</v>
      </c>
      <c r="C16" s="33"/>
      <c r="D16" s="34" t="s">
        <v>37</v>
      </c>
      <c r="E16" s="29">
        <v>5671</v>
      </c>
      <c r="F16" s="30" t="s">
        <v>32</v>
      </c>
      <c r="G16" s="35">
        <f>+H16</f>
        <v>20000</v>
      </c>
      <c r="H16" s="36">
        <v>20000</v>
      </c>
      <c r="I16" s="36">
        <v>20000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x14ac:dyDescent="0.2">
      <c r="B17" s="32" t="s">
        <v>38</v>
      </c>
      <c r="C17" s="33"/>
      <c r="D17" s="34" t="s">
        <v>39</v>
      </c>
      <c r="E17" s="29">
        <v>5151</v>
      </c>
      <c r="F17" s="30" t="s">
        <v>29</v>
      </c>
      <c r="G17" s="35">
        <f>+H17</f>
        <v>80000</v>
      </c>
      <c r="H17" s="36">
        <v>80000</v>
      </c>
      <c r="I17" s="36">
        <v>80000</v>
      </c>
      <c r="J17" s="36">
        <v>0</v>
      </c>
      <c r="K17" s="36">
        <v>0</v>
      </c>
      <c r="L17" s="37">
        <f>IFERROR(K17/H17,0)</f>
        <v>0</v>
      </c>
      <c r="M17" s="38">
        <f>IFERROR(K17/I17,0)</f>
        <v>0</v>
      </c>
    </row>
    <row r="18" spans="2:13" x14ac:dyDescent="0.2">
      <c r="B18" s="32" t="s">
        <v>40</v>
      </c>
      <c r="C18" s="33"/>
      <c r="D18" s="34" t="s">
        <v>41</v>
      </c>
      <c r="E18" s="29">
        <v>5121</v>
      </c>
      <c r="F18" s="30" t="s">
        <v>35</v>
      </c>
      <c r="G18" s="35">
        <f>+H18</f>
        <v>15000</v>
      </c>
      <c r="H18" s="36">
        <v>15000</v>
      </c>
      <c r="I18" s="36">
        <v>15000</v>
      </c>
      <c r="J18" s="36">
        <v>0</v>
      </c>
      <c r="K18" s="36">
        <v>0</v>
      </c>
      <c r="L18" s="37">
        <f>IFERROR(K18/H18,0)</f>
        <v>0</v>
      </c>
      <c r="M18" s="38">
        <f>IFERROR(K18/I18,0)</f>
        <v>0</v>
      </c>
    </row>
    <row r="19" spans="2:13" x14ac:dyDescent="0.2">
      <c r="B19" s="32" t="s">
        <v>42</v>
      </c>
      <c r="C19" s="33"/>
      <c r="D19" s="34" t="s">
        <v>43</v>
      </c>
      <c r="E19" s="29">
        <v>5111</v>
      </c>
      <c r="F19" s="30" t="s">
        <v>28</v>
      </c>
      <c r="G19" s="35">
        <f>+H19</f>
        <v>20000</v>
      </c>
      <c r="H19" s="36">
        <v>20000</v>
      </c>
      <c r="I19" s="36">
        <v>20000</v>
      </c>
      <c r="J19" s="36">
        <v>0</v>
      </c>
      <c r="K19" s="36">
        <v>0</v>
      </c>
      <c r="L19" s="37">
        <f>IFERROR(K19/H19,0)</f>
        <v>0</v>
      </c>
      <c r="M19" s="38">
        <f>IFERROR(K19/I19,0)</f>
        <v>0</v>
      </c>
    </row>
    <row r="20" spans="2:13" x14ac:dyDescent="0.2">
      <c r="B20" s="32"/>
      <c r="C20" s="33"/>
      <c r="D20" s="34"/>
      <c r="E20" s="29">
        <v>5121</v>
      </c>
      <c r="F20" s="30" t="s">
        <v>35</v>
      </c>
      <c r="G20" s="35">
        <f>+H20</f>
        <v>0</v>
      </c>
      <c r="H20" s="36">
        <v>0</v>
      </c>
      <c r="I20" s="36">
        <v>25000</v>
      </c>
      <c r="J20" s="36">
        <v>25000</v>
      </c>
      <c r="K20" s="36">
        <v>25000</v>
      </c>
      <c r="L20" s="37">
        <f>IFERROR(K20/H20,0)</f>
        <v>0</v>
      </c>
      <c r="M20" s="38">
        <f>IFERROR(K20/I20,0)</f>
        <v>1</v>
      </c>
    </row>
    <row r="21" spans="2:13" x14ac:dyDescent="0.2">
      <c r="B21" s="32"/>
      <c r="C21" s="33"/>
      <c r="D21" s="34"/>
      <c r="E21" s="39"/>
      <c r="F21" s="40"/>
      <c r="G21" s="44"/>
      <c r="H21" s="44"/>
      <c r="I21" s="44"/>
      <c r="J21" s="44"/>
      <c r="K21" s="44"/>
      <c r="L21" s="41"/>
      <c r="M21" s="42"/>
    </row>
    <row r="22" spans="2:13" x14ac:dyDescent="0.2">
      <c r="B22" s="32"/>
      <c r="C22" s="33"/>
      <c r="D22" s="27"/>
      <c r="E22" s="43"/>
      <c r="F22" s="27"/>
      <c r="G22" s="27"/>
      <c r="H22" s="27"/>
      <c r="I22" s="27"/>
      <c r="J22" s="27"/>
      <c r="K22" s="27"/>
      <c r="L22" s="27"/>
      <c r="M22" s="28"/>
    </row>
    <row r="23" spans="2:13" ht="13.15" customHeight="1" x14ac:dyDescent="0.2">
      <c r="B23" s="67" t="s">
        <v>14</v>
      </c>
      <c r="C23" s="68"/>
      <c r="D23" s="68"/>
      <c r="E23" s="68"/>
      <c r="F23" s="68"/>
      <c r="G23" s="7">
        <f>SUM(G9:G20)</f>
        <v>2668000</v>
      </c>
      <c r="H23" s="7">
        <f>SUM(H9:H20)</f>
        <v>2668000</v>
      </c>
      <c r="I23" s="7">
        <f>SUM(I9:I20)</f>
        <v>477700</v>
      </c>
      <c r="J23" s="7">
        <f>SUM(J9:J20)</f>
        <v>238882.46</v>
      </c>
      <c r="K23" s="7">
        <f>SUM(K9:K20)</f>
        <v>238882.46</v>
      </c>
      <c r="L23" s="8">
        <f>IFERROR(K23/H23,0)</f>
        <v>8.9536154422788602E-2</v>
      </c>
      <c r="M23" s="9">
        <f>IFERROR(K23/I23,0)</f>
        <v>0.50006795059660869</v>
      </c>
    </row>
    <row r="24" spans="2:13" ht="4.9000000000000004" customHeight="1" x14ac:dyDescent="0.2">
      <c r="B24" s="32"/>
      <c r="C24" s="33"/>
      <c r="D24" s="27"/>
      <c r="E24" s="43"/>
      <c r="F24" s="27"/>
      <c r="G24" s="27"/>
      <c r="H24" s="27"/>
      <c r="I24" s="27"/>
      <c r="J24" s="27"/>
      <c r="K24" s="27"/>
      <c r="L24" s="27"/>
      <c r="M24" s="28"/>
    </row>
    <row r="25" spans="2:13" ht="13.15" customHeight="1" x14ac:dyDescent="0.2">
      <c r="B25" s="69" t="s">
        <v>15</v>
      </c>
      <c r="C25" s="66"/>
      <c r="D25" s="66"/>
      <c r="E25" s="21"/>
      <c r="F25" s="26"/>
      <c r="G25" s="27"/>
      <c r="H25" s="27"/>
      <c r="I25" s="27"/>
      <c r="J25" s="27"/>
      <c r="K25" s="27"/>
      <c r="L25" s="27"/>
      <c r="M25" s="28"/>
    </row>
    <row r="26" spans="2:13" ht="13.15" customHeight="1" x14ac:dyDescent="0.2">
      <c r="B26" s="25"/>
      <c r="C26" s="66" t="s">
        <v>16</v>
      </c>
      <c r="D26" s="66"/>
      <c r="E26" s="21"/>
      <c r="F26" s="26"/>
      <c r="G26" s="27"/>
      <c r="H26" s="27"/>
      <c r="I26" s="27"/>
      <c r="J26" s="27"/>
      <c r="K26" s="27"/>
      <c r="L26" s="27"/>
      <c r="M26" s="28"/>
    </row>
    <row r="27" spans="2:13" ht="6" customHeight="1" x14ac:dyDescent="0.2">
      <c r="B27" s="45"/>
      <c r="C27" s="46"/>
      <c r="D27" s="46"/>
      <c r="E27" s="39"/>
      <c r="F27" s="46"/>
      <c r="G27" s="27"/>
      <c r="H27" s="27"/>
      <c r="I27" s="27"/>
      <c r="J27" s="27"/>
      <c r="K27" s="27"/>
      <c r="L27" s="27"/>
      <c r="M27" s="28"/>
    </row>
    <row r="28" spans="2:13" x14ac:dyDescent="0.2">
      <c r="B28" s="32" t="s">
        <v>38</v>
      </c>
      <c r="C28" s="33"/>
      <c r="D28" s="27" t="s">
        <v>39</v>
      </c>
      <c r="E28" s="43">
        <v>6141</v>
      </c>
      <c r="F28" s="27" t="s">
        <v>44</v>
      </c>
      <c r="G28" s="35">
        <f>+H28</f>
        <v>41889815.159999996</v>
      </c>
      <c r="H28" s="36">
        <v>41889815.159999996</v>
      </c>
      <c r="I28" s="36">
        <v>29220831.02</v>
      </c>
      <c r="J28" s="36">
        <v>0</v>
      </c>
      <c r="K28" s="36">
        <v>0</v>
      </c>
      <c r="L28" s="37">
        <f>IFERROR(K28/H28,0)</f>
        <v>0</v>
      </c>
      <c r="M28" s="38">
        <f>IFERROR(K28/I28,0)</f>
        <v>0</v>
      </c>
    </row>
    <row r="29" spans="2:13" x14ac:dyDescent="0.2">
      <c r="B29" s="32" t="s">
        <v>45</v>
      </c>
      <c r="C29" s="33"/>
      <c r="D29" s="27" t="s">
        <v>46</v>
      </c>
      <c r="E29" s="43">
        <v>6161</v>
      </c>
      <c r="F29" s="27" t="s">
        <v>47</v>
      </c>
      <c r="G29" s="35">
        <f>+H29</f>
        <v>400000</v>
      </c>
      <c r="H29" s="36">
        <v>400000</v>
      </c>
      <c r="I29" s="36">
        <v>400000</v>
      </c>
      <c r="J29" s="36">
        <v>0</v>
      </c>
      <c r="K29" s="36">
        <v>0</v>
      </c>
      <c r="L29" s="37">
        <f>IFERROR(K29/H29,0)</f>
        <v>0</v>
      </c>
      <c r="M29" s="38">
        <f>IFERROR(K29/I29,0)</f>
        <v>0</v>
      </c>
    </row>
    <row r="30" spans="2:13" x14ac:dyDescent="0.2">
      <c r="B30" s="32" t="s">
        <v>48</v>
      </c>
      <c r="C30" s="33"/>
      <c r="D30" s="27" t="s">
        <v>49</v>
      </c>
      <c r="E30" s="43">
        <v>6141</v>
      </c>
      <c r="F30" s="27" t="s">
        <v>44</v>
      </c>
      <c r="G30" s="35">
        <f>+H30</f>
        <v>0</v>
      </c>
      <c r="H30" s="36">
        <v>0</v>
      </c>
      <c r="I30" s="36">
        <v>369269.04</v>
      </c>
      <c r="J30" s="36">
        <v>367966.21</v>
      </c>
      <c r="K30" s="36">
        <v>367966.21</v>
      </c>
      <c r="L30" s="37">
        <f>IFERROR(K30/H30,0)</f>
        <v>0</v>
      </c>
      <c r="M30" s="38">
        <f>IFERROR(K30/I30,0)</f>
        <v>0.99647186777423868</v>
      </c>
    </row>
    <row r="31" spans="2:13" x14ac:dyDescent="0.2">
      <c r="B31" s="32" t="s">
        <v>50</v>
      </c>
      <c r="C31" s="33"/>
      <c r="D31" s="27" t="s">
        <v>51</v>
      </c>
      <c r="E31" s="43">
        <v>6141</v>
      </c>
      <c r="F31" s="27" t="s">
        <v>44</v>
      </c>
      <c r="G31" s="35">
        <f>+H31</f>
        <v>0</v>
      </c>
      <c r="H31" s="36">
        <v>0</v>
      </c>
      <c r="I31" s="36">
        <v>437379.65</v>
      </c>
      <c r="J31" s="36">
        <v>437218.61</v>
      </c>
      <c r="K31" s="36">
        <v>437218.61</v>
      </c>
      <c r="L31" s="37">
        <f>IFERROR(K31/H31,0)</f>
        <v>0</v>
      </c>
      <c r="M31" s="38">
        <f>IFERROR(K31/I31,0)</f>
        <v>0.99963180728687295</v>
      </c>
    </row>
    <row r="32" spans="2:13" x14ac:dyDescent="0.2">
      <c r="B32" s="32" t="s">
        <v>52</v>
      </c>
      <c r="C32" s="33"/>
      <c r="D32" s="27" t="s">
        <v>53</v>
      </c>
      <c r="E32" s="43">
        <v>6141</v>
      </c>
      <c r="F32" s="27" t="s">
        <v>44</v>
      </c>
      <c r="G32" s="35">
        <f>+H32</f>
        <v>0</v>
      </c>
      <c r="H32" s="36">
        <v>0</v>
      </c>
      <c r="I32" s="36">
        <v>80993.429999999993</v>
      </c>
      <c r="J32" s="36">
        <v>80993.429999999993</v>
      </c>
      <c r="K32" s="36">
        <v>80993.429999999993</v>
      </c>
      <c r="L32" s="37">
        <f>IFERROR(K32/H32,0)</f>
        <v>0</v>
      </c>
      <c r="M32" s="38">
        <f>IFERROR(K32/I32,0)</f>
        <v>1</v>
      </c>
    </row>
    <row r="33" spans="2:13" ht="22.5" x14ac:dyDescent="0.2">
      <c r="B33" s="32" t="s">
        <v>54</v>
      </c>
      <c r="C33" s="33"/>
      <c r="D33" s="27" t="s">
        <v>55</v>
      </c>
      <c r="E33" s="43">
        <v>6121</v>
      </c>
      <c r="F33" s="27" t="s">
        <v>56</v>
      </c>
      <c r="G33" s="35">
        <f>+H33</f>
        <v>0</v>
      </c>
      <c r="H33" s="36">
        <v>0</v>
      </c>
      <c r="I33" s="36">
        <v>2057141.35</v>
      </c>
      <c r="J33" s="36">
        <v>0</v>
      </c>
      <c r="K33" s="36">
        <v>0</v>
      </c>
      <c r="L33" s="37">
        <f>IFERROR(K33/H33,0)</f>
        <v>0</v>
      </c>
      <c r="M33" s="38">
        <f>IFERROR(K33/I33,0)</f>
        <v>0</v>
      </c>
    </row>
    <row r="34" spans="2:13" ht="22.5" x14ac:dyDescent="0.2">
      <c r="B34" s="32" t="s">
        <v>57</v>
      </c>
      <c r="C34" s="33"/>
      <c r="D34" s="27" t="s">
        <v>58</v>
      </c>
      <c r="E34" s="43">
        <v>6141</v>
      </c>
      <c r="F34" s="27" t="s">
        <v>44</v>
      </c>
      <c r="G34" s="35">
        <f>+H34</f>
        <v>0</v>
      </c>
      <c r="H34" s="36">
        <v>0</v>
      </c>
      <c r="I34" s="36">
        <v>96064.21</v>
      </c>
      <c r="J34" s="36">
        <v>96063.71</v>
      </c>
      <c r="K34" s="36">
        <v>96063.71</v>
      </c>
      <c r="L34" s="37">
        <f>IFERROR(K34/H34,0)</f>
        <v>0</v>
      </c>
      <c r="M34" s="38">
        <f>IFERROR(K34/I34,0)</f>
        <v>0.99999479514795364</v>
      </c>
    </row>
    <row r="35" spans="2:13" x14ac:dyDescent="0.2">
      <c r="B35" s="32" t="s">
        <v>59</v>
      </c>
      <c r="C35" s="33"/>
      <c r="D35" s="27" t="s">
        <v>60</v>
      </c>
      <c r="E35" s="43">
        <v>6141</v>
      </c>
      <c r="F35" s="27" t="s">
        <v>44</v>
      </c>
      <c r="G35" s="35">
        <f>+H35</f>
        <v>0</v>
      </c>
      <c r="H35" s="36">
        <v>0</v>
      </c>
      <c r="I35" s="36">
        <v>3143469.47</v>
      </c>
      <c r="J35" s="36">
        <v>3143469.47</v>
      </c>
      <c r="K35" s="36">
        <v>3143469.47</v>
      </c>
      <c r="L35" s="37">
        <f>IFERROR(K35/H35,0)</f>
        <v>0</v>
      </c>
      <c r="M35" s="38">
        <f>IFERROR(K35/I35,0)</f>
        <v>1</v>
      </c>
    </row>
    <row r="36" spans="2:13" x14ac:dyDescent="0.2">
      <c r="B36" s="32" t="s">
        <v>61</v>
      </c>
      <c r="C36" s="33"/>
      <c r="D36" s="27" t="s">
        <v>62</v>
      </c>
      <c r="E36" s="43">
        <v>6141</v>
      </c>
      <c r="F36" s="27" t="s">
        <v>44</v>
      </c>
      <c r="G36" s="35">
        <f>+H36</f>
        <v>0</v>
      </c>
      <c r="H36" s="36">
        <v>0</v>
      </c>
      <c r="I36" s="36">
        <v>152452.07999999999</v>
      </c>
      <c r="J36" s="36">
        <v>152452.07999999999</v>
      </c>
      <c r="K36" s="36">
        <v>152452.07999999999</v>
      </c>
      <c r="L36" s="37">
        <f>IFERROR(K36/H36,0)</f>
        <v>0</v>
      </c>
      <c r="M36" s="38">
        <f>IFERROR(K36/I36,0)</f>
        <v>1</v>
      </c>
    </row>
    <row r="37" spans="2:13" ht="22.5" x14ac:dyDescent="0.2">
      <c r="B37" s="32" t="s">
        <v>63</v>
      </c>
      <c r="C37" s="33"/>
      <c r="D37" s="27" t="s">
        <v>64</v>
      </c>
      <c r="E37" s="43">
        <v>6141</v>
      </c>
      <c r="F37" s="27" t="s">
        <v>44</v>
      </c>
      <c r="G37" s="35">
        <f>+H37</f>
        <v>0</v>
      </c>
      <c r="H37" s="36">
        <v>0</v>
      </c>
      <c r="I37" s="36">
        <v>301651.84999999998</v>
      </c>
      <c r="J37" s="36">
        <v>301651.84999999998</v>
      </c>
      <c r="K37" s="36">
        <v>301651.84999999998</v>
      </c>
      <c r="L37" s="37">
        <f>IFERROR(K37/H37,0)</f>
        <v>0</v>
      </c>
      <c r="M37" s="38">
        <f>IFERROR(K37/I37,0)</f>
        <v>1</v>
      </c>
    </row>
    <row r="38" spans="2:13" x14ac:dyDescent="0.2">
      <c r="B38" s="32" t="s">
        <v>65</v>
      </c>
      <c r="C38" s="33"/>
      <c r="D38" s="27" t="s">
        <v>66</v>
      </c>
      <c r="E38" s="43">
        <v>6141</v>
      </c>
      <c r="F38" s="27" t="s">
        <v>44</v>
      </c>
      <c r="G38" s="35">
        <f>+H38</f>
        <v>0</v>
      </c>
      <c r="H38" s="36">
        <v>0</v>
      </c>
      <c r="I38" s="36">
        <v>1932693.52</v>
      </c>
      <c r="J38" s="36">
        <v>1893848.86</v>
      </c>
      <c r="K38" s="36">
        <v>1893848.86</v>
      </c>
      <c r="L38" s="37">
        <f>IFERROR(K38/H38,0)</f>
        <v>0</v>
      </c>
      <c r="M38" s="38">
        <f>IFERROR(K38/I38,0)</f>
        <v>0.97990128305495638</v>
      </c>
    </row>
    <row r="39" spans="2:13" x14ac:dyDescent="0.2">
      <c r="B39" s="32" t="s">
        <v>67</v>
      </c>
      <c r="C39" s="33"/>
      <c r="D39" s="27" t="s">
        <v>68</v>
      </c>
      <c r="E39" s="43">
        <v>6141</v>
      </c>
      <c r="F39" s="27" t="s">
        <v>44</v>
      </c>
      <c r="G39" s="35">
        <f>+H39</f>
        <v>0</v>
      </c>
      <c r="H39" s="36">
        <v>0</v>
      </c>
      <c r="I39" s="36">
        <v>522599.72</v>
      </c>
      <c r="J39" s="36">
        <v>521392.88</v>
      </c>
      <c r="K39" s="36">
        <v>521392.88</v>
      </c>
      <c r="L39" s="37">
        <f>IFERROR(K39/H39,0)</f>
        <v>0</v>
      </c>
      <c r="M39" s="38">
        <f>IFERROR(K39/I39,0)</f>
        <v>0.99769069910714847</v>
      </c>
    </row>
    <row r="40" spans="2:13" x14ac:dyDescent="0.2">
      <c r="B40" s="32" t="s">
        <v>69</v>
      </c>
      <c r="C40" s="33"/>
      <c r="D40" s="27" t="s">
        <v>70</v>
      </c>
      <c r="E40" s="43">
        <v>6141</v>
      </c>
      <c r="F40" s="27" t="s">
        <v>44</v>
      </c>
      <c r="G40" s="35">
        <f>+H40</f>
        <v>0</v>
      </c>
      <c r="H40" s="36">
        <v>0</v>
      </c>
      <c r="I40" s="36">
        <v>1009222.25</v>
      </c>
      <c r="J40" s="36">
        <v>0</v>
      </c>
      <c r="K40" s="36">
        <v>0</v>
      </c>
      <c r="L40" s="37">
        <f>IFERROR(K40/H40,0)</f>
        <v>0</v>
      </c>
      <c r="M40" s="38">
        <f>IFERROR(K40/I40,0)</f>
        <v>0</v>
      </c>
    </row>
    <row r="41" spans="2:13" x14ac:dyDescent="0.2">
      <c r="B41" s="32" t="s">
        <v>71</v>
      </c>
      <c r="C41" s="33"/>
      <c r="D41" s="27" t="s">
        <v>72</v>
      </c>
      <c r="E41" s="43">
        <v>6141</v>
      </c>
      <c r="F41" s="27" t="s">
        <v>44</v>
      </c>
      <c r="G41" s="35">
        <f>+H41</f>
        <v>0</v>
      </c>
      <c r="H41" s="36">
        <v>0</v>
      </c>
      <c r="I41" s="36">
        <v>211492.71</v>
      </c>
      <c r="J41" s="36">
        <v>211492.71</v>
      </c>
      <c r="K41" s="36">
        <v>211492.71</v>
      </c>
      <c r="L41" s="37">
        <f>IFERROR(K41/H41,0)</f>
        <v>0</v>
      </c>
      <c r="M41" s="38">
        <f>IFERROR(K41/I41,0)</f>
        <v>1</v>
      </c>
    </row>
    <row r="42" spans="2:13" x14ac:dyDescent="0.2">
      <c r="B42" s="32" t="s">
        <v>73</v>
      </c>
      <c r="C42" s="33"/>
      <c r="D42" s="27" t="s">
        <v>74</v>
      </c>
      <c r="E42" s="43">
        <v>6141</v>
      </c>
      <c r="F42" s="27" t="s">
        <v>44</v>
      </c>
      <c r="G42" s="35">
        <f>+H42</f>
        <v>0</v>
      </c>
      <c r="H42" s="36">
        <v>0</v>
      </c>
      <c r="I42" s="36">
        <v>613767.88</v>
      </c>
      <c r="J42" s="36">
        <v>613767.86</v>
      </c>
      <c r="K42" s="36">
        <v>613767.86</v>
      </c>
      <c r="L42" s="37">
        <f>IFERROR(K42/H42,0)</f>
        <v>0</v>
      </c>
      <c r="M42" s="38">
        <f>IFERROR(K42/I42,0)</f>
        <v>0.99999996741439123</v>
      </c>
    </row>
    <row r="43" spans="2:13" x14ac:dyDescent="0.2">
      <c r="B43" s="32" t="s">
        <v>75</v>
      </c>
      <c r="C43" s="33"/>
      <c r="D43" s="27" t="s">
        <v>76</v>
      </c>
      <c r="E43" s="43">
        <v>6121</v>
      </c>
      <c r="F43" s="27" t="s">
        <v>56</v>
      </c>
      <c r="G43" s="35">
        <f>+H43</f>
        <v>0</v>
      </c>
      <c r="H43" s="36">
        <v>0</v>
      </c>
      <c r="I43" s="36">
        <v>682002.32</v>
      </c>
      <c r="J43" s="36">
        <v>681997.96</v>
      </c>
      <c r="K43" s="36">
        <v>681997.96</v>
      </c>
      <c r="L43" s="37">
        <f>IFERROR(K43/H43,0)</f>
        <v>0</v>
      </c>
      <c r="M43" s="38">
        <f>IFERROR(K43/I43,0)</f>
        <v>0.99999360705987039</v>
      </c>
    </row>
    <row r="44" spans="2:13" x14ac:dyDescent="0.2">
      <c r="B44" s="32"/>
      <c r="C44" s="33"/>
      <c r="D44" s="27"/>
      <c r="E44" s="43">
        <v>6141</v>
      </c>
      <c r="F44" s="27" t="s">
        <v>44</v>
      </c>
      <c r="G44" s="35">
        <f>+H44</f>
        <v>0</v>
      </c>
      <c r="H44" s="36">
        <v>0</v>
      </c>
      <c r="I44" s="36">
        <v>0</v>
      </c>
      <c r="J44" s="36">
        <v>0</v>
      </c>
      <c r="K44" s="36">
        <v>0</v>
      </c>
      <c r="L44" s="37">
        <f>IFERROR(K44/H44,0)</f>
        <v>0</v>
      </c>
      <c r="M44" s="38">
        <f>IFERROR(K44/I44,0)</f>
        <v>0</v>
      </c>
    </row>
    <row r="45" spans="2:13" ht="22.5" x14ac:dyDescent="0.2">
      <c r="B45" s="32" t="s">
        <v>77</v>
      </c>
      <c r="C45" s="33"/>
      <c r="D45" s="27" t="s">
        <v>78</v>
      </c>
      <c r="E45" s="43">
        <v>6141</v>
      </c>
      <c r="F45" s="27" t="s">
        <v>44</v>
      </c>
      <c r="G45" s="35">
        <f>+H45</f>
        <v>0</v>
      </c>
      <c r="H45" s="36">
        <v>0</v>
      </c>
      <c r="I45" s="36">
        <v>2063245.76</v>
      </c>
      <c r="J45" s="36">
        <v>2063245.76</v>
      </c>
      <c r="K45" s="36">
        <v>2063245.76</v>
      </c>
      <c r="L45" s="37">
        <f>IFERROR(K45/H45,0)</f>
        <v>0</v>
      </c>
      <c r="M45" s="38">
        <f>IFERROR(K45/I45,0)</f>
        <v>1</v>
      </c>
    </row>
    <row r="46" spans="2:13" x14ac:dyDescent="0.2">
      <c r="B46" s="32" t="s">
        <v>79</v>
      </c>
      <c r="C46" s="33"/>
      <c r="D46" s="27" t="s">
        <v>80</v>
      </c>
      <c r="E46" s="43">
        <v>6141</v>
      </c>
      <c r="F46" s="27" t="s">
        <v>44</v>
      </c>
      <c r="G46" s="35">
        <f>+H46</f>
        <v>0</v>
      </c>
      <c r="H46" s="36">
        <v>0</v>
      </c>
      <c r="I46" s="36">
        <v>258803.59</v>
      </c>
      <c r="J46" s="36">
        <v>258803.57</v>
      </c>
      <c r="K46" s="36">
        <v>258803.57</v>
      </c>
      <c r="L46" s="37">
        <f>IFERROR(K46/H46,0)</f>
        <v>0</v>
      </c>
      <c r="M46" s="38">
        <f>IFERROR(K46/I46,0)</f>
        <v>0.99999992272131932</v>
      </c>
    </row>
    <row r="47" spans="2:13" x14ac:dyDescent="0.2">
      <c r="B47" s="32" t="s">
        <v>81</v>
      </c>
      <c r="C47" s="33"/>
      <c r="D47" s="27" t="s">
        <v>82</v>
      </c>
      <c r="E47" s="43">
        <v>6141</v>
      </c>
      <c r="F47" s="27" t="s">
        <v>44</v>
      </c>
      <c r="G47" s="35">
        <f>+H47</f>
        <v>0</v>
      </c>
      <c r="H47" s="36">
        <v>0</v>
      </c>
      <c r="I47" s="36">
        <v>0.01</v>
      </c>
      <c r="J47" s="36">
        <v>0</v>
      </c>
      <c r="K47" s="36">
        <v>0</v>
      </c>
      <c r="L47" s="37">
        <f>IFERROR(K47/H47,0)</f>
        <v>0</v>
      </c>
      <c r="M47" s="38">
        <f>IFERROR(K47/I47,0)</f>
        <v>0</v>
      </c>
    </row>
    <row r="48" spans="2:13" ht="22.5" x14ac:dyDescent="0.2">
      <c r="B48" s="32" t="s">
        <v>83</v>
      </c>
      <c r="C48" s="33"/>
      <c r="D48" s="27" t="s">
        <v>84</v>
      </c>
      <c r="E48" s="43">
        <v>6141</v>
      </c>
      <c r="F48" s="27" t="s">
        <v>44</v>
      </c>
      <c r="G48" s="35">
        <f>+H48</f>
        <v>0</v>
      </c>
      <c r="H48" s="36">
        <v>0</v>
      </c>
      <c r="I48" s="36">
        <v>2635310.38</v>
      </c>
      <c r="J48" s="36">
        <v>2631136.7599999998</v>
      </c>
      <c r="K48" s="36">
        <v>2631136.7599999998</v>
      </c>
      <c r="L48" s="37">
        <f>IFERROR(K48/H48,0)</f>
        <v>0</v>
      </c>
      <c r="M48" s="38">
        <f>IFERROR(K48/I48,0)</f>
        <v>0.9984162700410264</v>
      </c>
    </row>
    <row r="49" spans="2:13" x14ac:dyDescent="0.2">
      <c r="B49" s="32" t="s">
        <v>85</v>
      </c>
      <c r="C49" s="33"/>
      <c r="D49" s="27" t="s">
        <v>86</v>
      </c>
      <c r="E49" s="43">
        <v>6141</v>
      </c>
      <c r="F49" s="27" t="s">
        <v>44</v>
      </c>
      <c r="G49" s="35">
        <f>+H49</f>
        <v>0</v>
      </c>
      <c r="H49" s="36">
        <v>0</v>
      </c>
      <c r="I49" s="36">
        <v>1064994.8700000001</v>
      </c>
      <c r="J49" s="36">
        <v>0</v>
      </c>
      <c r="K49" s="36">
        <v>0</v>
      </c>
      <c r="L49" s="37">
        <f>IFERROR(K49/H49,0)</f>
        <v>0</v>
      </c>
      <c r="M49" s="38">
        <f>IFERROR(K49/I49,0)</f>
        <v>0</v>
      </c>
    </row>
    <row r="50" spans="2:13" ht="22.5" x14ac:dyDescent="0.2">
      <c r="B50" s="32" t="s">
        <v>87</v>
      </c>
      <c r="C50" s="33"/>
      <c r="D50" s="27" t="s">
        <v>88</v>
      </c>
      <c r="E50" s="43">
        <v>6141</v>
      </c>
      <c r="F50" s="27" t="s">
        <v>44</v>
      </c>
      <c r="G50" s="35">
        <f>+H50</f>
        <v>0</v>
      </c>
      <c r="H50" s="36">
        <v>0</v>
      </c>
      <c r="I50" s="36">
        <v>0.01</v>
      </c>
      <c r="J50" s="36">
        <v>0</v>
      </c>
      <c r="K50" s="36">
        <v>0</v>
      </c>
      <c r="L50" s="37">
        <f>IFERROR(K50/H50,0)</f>
        <v>0</v>
      </c>
      <c r="M50" s="38">
        <f>IFERROR(K50/I50,0)</f>
        <v>0</v>
      </c>
    </row>
    <row r="51" spans="2:13" ht="22.5" x14ac:dyDescent="0.2">
      <c r="B51" s="32" t="s">
        <v>89</v>
      </c>
      <c r="C51" s="33"/>
      <c r="D51" s="27" t="s">
        <v>90</v>
      </c>
      <c r="E51" s="43">
        <v>6141</v>
      </c>
      <c r="F51" s="27" t="s">
        <v>44</v>
      </c>
      <c r="G51" s="35">
        <f>+H51</f>
        <v>0</v>
      </c>
      <c r="H51" s="36">
        <v>0</v>
      </c>
      <c r="I51" s="36">
        <v>878855.19</v>
      </c>
      <c r="J51" s="36">
        <v>878855.19</v>
      </c>
      <c r="K51" s="36">
        <v>878855.19</v>
      </c>
      <c r="L51" s="37">
        <f>IFERROR(K51/H51,0)</f>
        <v>0</v>
      </c>
      <c r="M51" s="38">
        <f>IFERROR(K51/I51,0)</f>
        <v>1</v>
      </c>
    </row>
    <row r="52" spans="2:13" x14ac:dyDescent="0.2">
      <c r="B52" s="32" t="s">
        <v>91</v>
      </c>
      <c r="C52" s="33"/>
      <c r="D52" s="27" t="s">
        <v>92</v>
      </c>
      <c r="E52" s="43">
        <v>6141</v>
      </c>
      <c r="F52" s="27" t="s">
        <v>44</v>
      </c>
      <c r="G52" s="35">
        <f>+H52</f>
        <v>0</v>
      </c>
      <c r="H52" s="36">
        <v>0</v>
      </c>
      <c r="I52" s="36">
        <v>3009222.9</v>
      </c>
      <c r="J52" s="36">
        <v>0</v>
      </c>
      <c r="K52" s="36">
        <v>0</v>
      </c>
      <c r="L52" s="37">
        <f>IFERROR(K52/H52,0)</f>
        <v>0</v>
      </c>
      <c r="M52" s="38">
        <f>IFERROR(K52/I52,0)</f>
        <v>0</v>
      </c>
    </row>
    <row r="53" spans="2:13" ht="22.5" x14ac:dyDescent="0.2">
      <c r="B53" s="32" t="s">
        <v>93</v>
      </c>
      <c r="C53" s="33"/>
      <c r="D53" s="27" t="s">
        <v>94</v>
      </c>
      <c r="E53" s="43">
        <v>6141</v>
      </c>
      <c r="F53" s="27" t="s">
        <v>44</v>
      </c>
      <c r="G53" s="35">
        <f>+H53</f>
        <v>0</v>
      </c>
      <c r="H53" s="36">
        <v>0</v>
      </c>
      <c r="I53" s="36">
        <v>2780135.44</v>
      </c>
      <c r="J53" s="36">
        <v>0</v>
      </c>
      <c r="K53" s="36">
        <v>0</v>
      </c>
      <c r="L53" s="37">
        <f>IFERROR(K53/H53,0)</f>
        <v>0</v>
      </c>
      <c r="M53" s="38">
        <f>IFERROR(K53/I53,0)</f>
        <v>0</v>
      </c>
    </row>
    <row r="54" spans="2:13" x14ac:dyDescent="0.2">
      <c r="B54" s="32" t="s">
        <v>95</v>
      </c>
      <c r="C54" s="33"/>
      <c r="D54" s="27" t="s">
        <v>96</v>
      </c>
      <c r="E54" s="43">
        <v>6141</v>
      </c>
      <c r="F54" s="27" t="s">
        <v>44</v>
      </c>
      <c r="G54" s="35">
        <f>+H54</f>
        <v>0</v>
      </c>
      <c r="H54" s="36">
        <v>0</v>
      </c>
      <c r="I54" s="36">
        <v>2569952.71</v>
      </c>
      <c r="J54" s="36">
        <v>0</v>
      </c>
      <c r="K54" s="36">
        <v>0</v>
      </c>
      <c r="L54" s="37">
        <f>IFERROR(K54/H54,0)</f>
        <v>0</v>
      </c>
      <c r="M54" s="38">
        <f>IFERROR(K54/I54,0)</f>
        <v>0</v>
      </c>
    </row>
    <row r="55" spans="2:13" ht="22.5" x14ac:dyDescent="0.2">
      <c r="B55" s="32" t="s">
        <v>97</v>
      </c>
      <c r="C55" s="33"/>
      <c r="D55" s="27" t="s">
        <v>98</v>
      </c>
      <c r="E55" s="43">
        <v>6141</v>
      </c>
      <c r="F55" s="27" t="s">
        <v>44</v>
      </c>
      <c r="G55" s="35">
        <f>+H55</f>
        <v>0</v>
      </c>
      <c r="H55" s="36">
        <v>0</v>
      </c>
      <c r="I55" s="36">
        <v>858671.68</v>
      </c>
      <c r="J55" s="36">
        <v>0</v>
      </c>
      <c r="K55" s="36">
        <v>0</v>
      </c>
      <c r="L55" s="37">
        <f>IFERROR(K55/H55,0)</f>
        <v>0</v>
      </c>
      <c r="M55" s="38">
        <f>IFERROR(K55/I55,0)</f>
        <v>0</v>
      </c>
    </row>
    <row r="56" spans="2:13" x14ac:dyDescent="0.2">
      <c r="B56" s="32"/>
      <c r="C56" s="33"/>
      <c r="D56" s="27"/>
      <c r="E56" s="43"/>
      <c r="F56" s="27"/>
      <c r="G56" s="44"/>
      <c r="H56" s="44"/>
      <c r="I56" s="44"/>
      <c r="J56" s="44"/>
      <c r="K56" s="44"/>
      <c r="L56" s="41"/>
      <c r="M56" s="42"/>
    </row>
    <row r="57" spans="2:13" x14ac:dyDescent="0.2">
      <c r="B57" s="47"/>
      <c r="C57" s="48"/>
      <c r="D57" s="49"/>
      <c r="E57" s="50"/>
      <c r="F57" s="49"/>
      <c r="G57" s="49"/>
      <c r="H57" s="49"/>
      <c r="I57" s="49"/>
      <c r="J57" s="49"/>
      <c r="K57" s="49"/>
      <c r="L57" s="49"/>
      <c r="M57" s="51"/>
    </row>
    <row r="58" spans="2:13" x14ac:dyDescent="0.2">
      <c r="B58" s="67" t="s">
        <v>17</v>
      </c>
      <c r="C58" s="68"/>
      <c r="D58" s="68"/>
      <c r="E58" s="68"/>
      <c r="F58" s="68"/>
      <c r="G58" s="7">
        <f>SUM(G28:G55)</f>
        <v>42289815.159999996</v>
      </c>
      <c r="H58" s="7">
        <f>SUM(H28:H55)</f>
        <v>42289815.159999996</v>
      </c>
      <c r="I58" s="7">
        <f>SUM(I28:I55)</f>
        <v>57350223.039999999</v>
      </c>
      <c r="J58" s="7">
        <f>SUM(J28:J55)</f>
        <v>14334356.909999998</v>
      </c>
      <c r="K58" s="7">
        <f>SUM(K28:K55)</f>
        <v>14334356.909999998</v>
      </c>
      <c r="L58" s="8">
        <f>IFERROR(K58/H58,0)</f>
        <v>0.33895529823829101</v>
      </c>
      <c r="M58" s="9">
        <f>IFERROR(K58/I58,0)</f>
        <v>0.2499442225360175</v>
      </c>
    </row>
    <row r="59" spans="2:13" x14ac:dyDescent="0.2">
      <c r="B59" s="4"/>
      <c r="C59" s="5"/>
      <c r="D59" s="2"/>
      <c r="E59" s="6"/>
      <c r="F59" s="2"/>
      <c r="G59" s="2"/>
      <c r="H59" s="2"/>
      <c r="I59" s="2"/>
      <c r="J59" s="2"/>
      <c r="K59" s="2"/>
      <c r="L59" s="2"/>
      <c r="M59" s="3"/>
    </row>
    <row r="60" spans="2:13" x14ac:dyDescent="0.2">
      <c r="B60" s="52" t="s">
        <v>18</v>
      </c>
      <c r="C60" s="53"/>
      <c r="D60" s="53"/>
      <c r="E60" s="53"/>
      <c r="F60" s="53"/>
      <c r="G60" s="10">
        <f>+G23+G58</f>
        <v>44957815.159999996</v>
      </c>
      <c r="H60" s="10">
        <f>+H23+H58</f>
        <v>44957815.159999996</v>
      </c>
      <c r="I60" s="10">
        <f>+I23+I58</f>
        <v>57827923.039999999</v>
      </c>
      <c r="J60" s="10">
        <f>+J23+J58</f>
        <v>14573239.369999999</v>
      </c>
      <c r="K60" s="10">
        <f>+K23+K58</f>
        <v>14573239.369999999</v>
      </c>
      <c r="L60" s="11">
        <f>IFERROR(K60/H60,0)</f>
        <v>0.32415363865293317</v>
      </c>
      <c r="M60" s="12">
        <f>IFERROR(K60/I60,0)</f>
        <v>0.25201042340600027</v>
      </c>
    </row>
    <row r="61" spans="2:13" x14ac:dyDescent="0.2">
      <c r="B61" s="13"/>
      <c r="C61" s="14"/>
      <c r="D61" s="14"/>
      <c r="E61" s="15"/>
      <c r="F61" s="14"/>
      <c r="G61" s="14"/>
      <c r="H61" s="14"/>
      <c r="I61" s="14"/>
      <c r="J61" s="14"/>
      <c r="K61" s="14"/>
      <c r="L61" s="14"/>
      <c r="M61" s="16"/>
    </row>
    <row r="62" spans="2:13" ht="15" x14ac:dyDescent="0.25">
      <c r="B62" s="17" t="s">
        <v>19</v>
      </c>
      <c r="C62" s="17"/>
      <c r="D62" s="18"/>
      <c r="E62" s="19"/>
      <c r="F62" s="18"/>
      <c r="G62" s="18"/>
      <c r="H62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60:F60"/>
    <mergeCell ref="K3:K5"/>
    <mergeCell ref="L3:M3"/>
    <mergeCell ref="L4:L5"/>
    <mergeCell ref="M4:M5"/>
    <mergeCell ref="B6:D6"/>
    <mergeCell ref="J6:K6"/>
    <mergeCell ref="C7:D7"/>
    <mergeCell ref="B23:F23"/>
    <mergeCell ref="B25:D25"/>
    <mergeCell ref="C26:D26"/>
    <mergeCell ref="B58:F5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 22</cp:lastModifiedBy>
  <dcterms:created xsi:type="dcterms:W3CDTF">2020-08-06T19:52:58Z</dcterms:created>
  <dcterms:modified xsi:type="dcterms:W3CDTF">2022-08-05T20:11:20Z</dcterms:modified>
</cp:coreProperties>
</file>