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\Desktop\manuales SECAV Transparencia\"/>
    </mc:Choice>
  </mc:AlternateContent>
  <xr:revisionPtr revIDLastSave="0" documentId="8_{6140D1E7-33C6-4D20-98BD-ACAFC055129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8" i="1"/>
  <c r="G9" i="1"/>
  <c r="K63" i="1" l="1"/>
  <c r="J63" i="1"/>
  <c r="I63" i="1"/>
  <c r="H63" i="1"/>
  <c r="G63" i="1"/>
  <c r="K33" i="1"/>
  <c r="J33" i="1"/>
  <c r="I33" i="1"/>
  <c r="H33" i="1"/>
  <c r="G33" i="1"/>
  <c r="M63" i="1" l="1"/>
  <c r="M38" i="1"/>
  <c r="M33" i="1"/>
  <c r="M9" i="1"/>
  <c r="K65" i="1"/>
  <c r="I65" i="1"/>
  <c r="H65" i="1"/>
  <c r="J65" i="1"/>
  <c r="G65" i="1"/>
  <c r="L63" i="1"/>
  <c r="L38" i="1"/>
  <c r="L33" i="1"/>
  <c r="L9" i="1"/>
  <c r="L65" i="1" l="1"/>
  <c r="M65" i="1"/>
</calcChain>
</file>

<file path=xl/sharedStrings.xml><?xml version="1.0" encoding="utf-8"?>
<sst xmlns="http://schemas.openxmlformats.org/spreadsheetml/2006/main" count="139" uniqueCount="106">
  <si>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</si>
  <si>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</si>
  <si>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</si>
  <si>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</si>
  <si>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</si>
  <si>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</si>
  <si>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</si>
  <si>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</si>
  <si>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</si>
  <si>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</si>
  <si>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</si>
  <si>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</si>
  <si>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</si>
  <si>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</si>
  <si>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</si>
  <si>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</si>
  <si>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</si>
  <si>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</si>
  <si>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</si>
  <si>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</si>
  <si>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</si>
  <si>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</si>
  <si>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PROGRAMA FORTAMUN</t>
  </si>
  <si>
    <t>EQUIPO DE COMPUTO Y DE TECNOLOGIAS DE LA INFORMAC</t>
  </si>
  <si>
    <t>E0002</t>
  </si>
  <si>
    <t>TM ALUMBRADO PUBLICO</t>
  </si>
  <si>
    <t>HERRAMIENTAS Y MAQUINAS-HERRAMIENTA</t>
  </si>
  <si>
    <t>E0012</t>
  </si>
  <si>
    <t>PROGRAMA PRESIDENCIA MUNICIPAL DE ROMITA, GTO</t>
  </si>
  <si>
    <t>OTROS MOBILIARIOS Y EQUIPOS DE ADMINISTRACION</t>
  </si>
  <si>
    <t>SIST DE AIRE ACON, CALEFACC Y DE REFR INDUS Y COM</t>
  </si>
  <si>
    <t>E0013</t>
  </si>
  <si>
    <t>PROGRAMA DE LA SRIA PARTICULAR DE ROMITA, GTO</t>
  </si>
  <si>
    <t>MUEBLES DE OFICINA Y ESTANTERIA</t>
  </si>
  <si>
    <t>E0014</t>
  </si>
  <si>
    <t>PROGRAMA DE LA DIRECCION DE INFORMATICA Y SISTEMAS</t>
  </si>
  <si>
    <t>E0015</t>
  </si>
  <si>
    <t>PROGRAMA DE LA DIRECCION DE JURIDICO</t>
  </si>
  <si>
    <t>E0016</t>
  </si>
  <si>
    <t>PROGRAMA DE GIRAS Y EVENTOS ESPECIALES</t>
  </si>
  <si>
    <t>E0021</t>
  </si>
  <si>
    <t>PROGRAMA DE COMUDE ROMITA, GTO</t>
  </si>
  <si>
    <t>E0023</t>
  </si>
  <si>
    <t>PROGRAMA DE SERVICIOS PUBLICOS DE ROMITA, GTO.</t>
  </si>
  <si>
    <t>MAQUINARIA Y EQUIPO DE CONSTRUCCION</t>
  </si>
  <si>
    <t>EQ DE GENERACION ELECTRICA, APARATOS Y ACCES ELECT</t>
  </si>
  <si>
    <t>E0025</t>
  </si>
  <si>
    <t>PROGRAMA DEL RASTRO DE ROMITA, GTO.</t>
  </si>
  <si>
    <t>MAQUINARIA Y EQUIPO INDUSTRIAL</t>
  </si>
  <si>
    <t>E0026</t>
  </si>
  <si>
    <t>PROGRAMA DE PARQUES Y JARDINES DE ROMITA, GTO.</t>
  </si>
  <si>
    <t>E0027</t>
  </si>
  <si>
    <t>PROGRAMA DEL SERVICIO DE LIMPIA DE ROMITA, GTO.</t>
  </si>
  <si>
    <t>VEHICULOS Y EQUIPO TERRESTRE</t>
  </si>
  <si>
    <t>CARROCERIAS Y REMOLQUES</t>
  </si>
  <si>
    <t>E0031</t>
  </si>
  <si>
    <t>PROGRAMA DIRECCION DE OBRAS PUBLICAS</t>
  </si>
  <si>
    <t>M0001</t>
  </si>
  <si>
    <t>PROGRAMA DE LA DIRECC DE TESORERIA DE ROMITA, GTO.</t>
  </si>
  <si>
    <t>MUEBLES, EXCEPTO DE OFICINA Y ESTANTERIA</t>
  </si>
  <si>
    <t>M0002</t>
  </si>
  <si>
    <t>PROGRAMA DE LA DIRECCION ADQUISICIONES Y COMPRAS</t>
  </si>
  <si>
    <t>DIV DE TERRENOS Y CONSTR DE OBRAS DE URBANIZACION</t>
  </si>
  <si>
    <t>E0039</t>
  </si>
  <si>
    <t>PROGRAMA DEDESARROLLO RURAL Y AGRO DE ROMITA, GTO.</t>
  </si>
  <si>
    <t>OTRAS CONSTR DE INGENIERIA CIVIL U OBRA PESADA</t>
  </si>
  <si>
    <t>K05790012</t>
  </si>
  <si>
    <t>CONST DEL SIST D AGUA ENTUB EN ESCOPLO TANQUE ELEV</t>
  </si>
  <si>
    <t>K05790013</t>
  </si>
  <si>
    <t>CONST TANQUE ELEVAD Y RED DE DIST EN LA MURALLA 1E</t>
  </si>
  <si>
    <t>K05830015</t>
  </si>
  <si>
    <t>PAV C IGANACIO ZARAGOZA 1RA ETAPA EN CABECERA</t>
  </si>
  <si>
    <t>K05830016</t>
  </si>
  <si>
    <t>CONST EMPEDRADO CABECERA MUNICIPAL EN LOMA BONITA</t>
  </si>
  <si>
    <t>K05830017</t>
  </si>
  <si>
    <t>REH DE CAM DE ACCESO A SAN MIGUEL HUARICHO ETAPA 1</t>
  </si>
  <si>
    <t>K05830018</t>
  </si>
  <si>
    <t>CONST C CONCRETO COL SAN FCO C  SANTA FE</t>
  </si>
  <si>
    <t>K05830019</t>
  </si>
  <si>
    <t>PAV CALL NICOLAS BRAVO, CAMPO VERDE II SEC ROMITA</t>
  </si>
  <si>
    <t>K05830020</t>
  </si>
  <si>
    <t>REH VIALIDAD URBANA XONA CENTRO 1RA ETAPA</t>
  </si>
  <si>
    <t>K05830021</t>
  </si>
  <si>
    <t>K05830022</t>
  </si>
  <si>
    <t>K05830023</t>
  </si>
  <si>
    <t>K05830024</t>
  </si>
  <si>
    <t>K05830025</t>
  </si>
  <si>
    <t>CONSTR C CARRANZA CON CONCRETO,LOC SN FCO DE GAVIA</t>
  </si>
  <si>
    <t>K05900019</t>
  </si>
  <si>
    <t>RED DRENAJE SANITARIACOLONIA PEDRO LONA</t>
  </si>
  <si>
    <t>K05900021</t>
  </si>
  <si>
    <t>REH RED DRENJAE ALDAMA - 5 DE FEBRERO</t>
  </si>
  <si>
    <t>K05900022</t>
  </si>
  <si>
    <t>CONST COLECTOR SUR-ORIENTE  DREN SANITARIO 2 ETAPA</t>
  </si>
  <si>
    <t>K05900023</t>
  </si>
  <si>
    <t>AMPL RED DRENAJE COMUNIDAD SAN CLEMENTE</t>
  </si>
  <si>
    <t>K05900024</t>
  </si>
  <si>
    <t>CONST COLECTOR SUR-ORIENTE DE DRENAJE SANI ETAPA 5</t>
  </si>
  <si>
    <t>K05910001</t>
  </si>
  <si>
    <t>REH AREAS DEL CENTRO CONTIGO SI CAMPO VERDE</t>
  </si>
  <si>
    <t>K05930026</t>
  </si>
  <si>
    <t>EMP  LOC EL JAGÜEY, CALLE APOLONIO VERA, 2 ETAPA</t>
  </si>
  <si>
    <t>K05960001</t>
  </si>
  <si>
    <t>ALUMBRADO PUBLICO CANCHA DE FUTBOL COL LAS PALMAS</t>
  </si>
  <si>
    <t>CONS D OBRS P EL ABS DE AGUA, PETRO, GS, ELE Y TEL</t>
  </si>
  <si>
    <t>Municipio de Romita, Gto.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</si>
</sst>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tabSelected="1" workbookViewId="0">
      <selection activeCell="A61" sqref="A61:M6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105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0</v>
      </c>
      <c r="H9" s="36">
        <v>0</v>
      </c>
      <c r="I9" s="36">
        <v>21329.27</v>
      </c>
      <c r="J9" s="36">
        <v>21329.27</v>
      </c>
      <c r="K9" s="36">
        <v>21329.27</v>
      </c>
      <c r="L9" s="37">
        <f>IFERROR(K9/H9,0)</f>
        <v>0</v>
      </c>
      <c r="M9" s="38">
        <f>IFERROR(K9/I9,0)</f>
        <v>1</v>
      </c>
    </row>
    <row r="10" spans="2:13" x14ac:dyDescent="0.2">
      <c r="B10" s="32" t="s">
        <v>24</v>
      </c>
      <c r="C10" s="33"/>
      <c r="D10" s="34" t="s">
        <v>25</v>
      </c>
      <c r="E10" s="29">
        <v>5670</v>
      </c>
      <c r="F10" s="30" t="s">
        <v>26</v>
      </c>
      <c r="G10" s="35">
        <f>+H10</f>
        <v>0</v>
      </c>
      <c r="H10" s="36">
        <v>0</v>
      </c>
      <c r="I10" s="36">
        <v>98252</v>
      </c>
      <c r="J10" s="36">
        <v>98252</v>
      </c>
      <c r="K10" s="36">
        <v>98252</v>
      </c>
      <c r="L10" s="37">
        <f>IFERROR(K10/H10,0)</f>
        <v>0</v>
      </c>
      <c r="M10" s="38">
        <f>IFERROR(K10/I10,0)</f>
        <v>1</v>
      </c>
    </row>
    <row r="11" spans="2:13" x14ac:dyDescent="0.2">
      <c r="B11" s="32" t="s">
        <v>27</v>
      </c>
      <c r="C11" s="33"/>
      <c r="D11" s="34" t="s">
        <v>28</v>
      </c>
      <c r="E11" s="29">
        <v>5190</v>
      </c>
      <c r="F11" s="30" t="s">
        <v>29</v>
      </c>
      <c r="G11" s="35">
        <f>+H11</f>
        <v>30000</v>
      </c>
      <c r="H11" s="36">
        <v>30000</v>
      </c>
      <c r="I11" s="36">
        <v>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5640</v>
      </c>
      <c r="F12" s="30" t="s">
        <v>30</v>
      </c>
      <c r="G12" s="35">
        <f>+H12</f>
        <v>0</v>
      </c>
      <c r="H12" s="36">
        <v>0</v>
      </c>
      <c r="I12" s="36">
        <v>40000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31</v>
      </c>
      <c r="C13" s="33"/>
      <c r="D13" s="34" t="s">
        <v>32</v>
      </c>
      <c r="E13" s="29">
        <v>5110</v>
      </c>
      <c r="F13" s="30" t="s">
        <v>33</v>
      </c>
      <c r="G13" s="35">
        <f>+H13</f>
        <v>30000</v>
      </c>
      <c r="H13" s="36">
        <v>30000</v>
      </c>
      <c r="I13" s="36">
        <v>30000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ht="22.5" x14ac:dyDescent="0.2">
      <c r="B14" s="32" t="s">
        <v>34</v>
      </c>
      <c r="C14" s="33"/>
      <c r="D14" s="34" t="s">
        <v>35</v>
      </c>
      <c r="E14" s="29">
        <v>5150</v>
      </c>
      <c r="F14" s="30" t="s">
        <v>23</v>
      </c>
      <c r="G14" s="35">
        <f>+H14</f>
        <v>0</v>
      </c>
      <c r="H14" s="36">
        <v>0</v>
      </c>
      <c r="I14" s="36">
        <v>38000</v>
      </c>
      <c r="J14" s="36">
        <v>37898.36</v>
      </c>
      <c r="K14" s="36">
        <v>37898.36</v>
      </c>
      <c r="L14" s="37">
        <f>IFERROR(K14/H14,0)</f>
        <v>0</v>
      </c>
      <c r="M14" s="38">
        <f>IFERROR(K14/I14,0)</f>
        <v>0.99732526315789471</v>
      </c>
    </row>
    <row r="15" spans="2:13" x14ac:dyDescent="0.2">
      <c r="B15" s="32"/>
      <c r="C15" s="33"/>
      <c r="D15" s="34"/>
      <c r="E15" s="29">
        <v>5670</v>
      </c>
      <c r="F15" s="30" t="s">
        <v>26</v>
      </c>
      <c r="G15" s="35">
        <f>+H15</f>
        <v>3000</v>
      </c>
      <c r="H15" s="36">
        <v>3000</v>
      </c>
      <c r="I15" s="36">
        <v>3000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ht="22.5" x14ac:dyDescent="0.2">
      <c r="B16" s="32" t="s">
        <v>36</v>
      </c>
      <c r="C16" s="33"/>
      <c r="D16" s="34" t="s">
        <v>37</v>
      </c>
      <c r="E16" s="29">
        <v>5150</v>
      </c>
      <c r="F16" s="30" t="s">
        <v>23</v>
      </c>
      <c r="G16" s="35">
        <f>+H16</f>
        <v>12000</v>
      </c>
      <c r="H16" s="36">
        <v>12000</v>
      </c>
      <c r="I16" s="36">
        <v>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 t="s">
        <v>38</v>
      </c>
      <c r="C17" s="33"/>
      <c r="D17" s="34" t="s">
        <v>39</v>
      </c>
      <c r="E17" s="29">
        <v>5670</v>
      </c>
      <c r="F17" s="30" t="s">
        <v>26</v>
      </c>
      <c r="G17" s="35">
        <f>+H17</f>
        <v>0</v>
      </c>
      <c r="H17" s="36">
        <v>0</v>
      </c>
      <c r="I17" s="36">
        <v>50000</v>
      </c>
      <c r="J17" s="36">
        <v>49620</v>
      </c>
      <c r="K17" s="36">
        <v>49620</v>
      </c>
      <c r="L17" s="37">
        <f>IFERROR(K17/H17,0)</f>
        <v>0</v>
      </c>
      <c r="M17" s="38">
        <f>IFERROR(K17/I17,0)</f>
        <v>0.99239999999999995</v>
      </c>
    </row>
    <row r="18" spans="2:13" ht="22.5" x14ac:dyDescent="0.2">
      <c r="B18" s="32" t="s">
        <v>40</v>
      </c>
      <c r="C18" s="33"/>
      <c r="D18" s="34" t="s">
        <v>41</v>
      </c>
      <c r="E18" s="29">
        <v>5150</v>
      </c>
      <c r="F18" s="30" t="s">
        <v>23</v>
      </c>
      <c r="G18" s="35">
        <f>+H18</f>
        <v>0</v>
      </c>
      <c r="H18" s="36">
        <v>0</v>
      </c>
      <c r="I18" s="36">
        <v>23100</v>
      </c>
      <c r="J18" s="36">
        <v>11086.07</v>
      </c>
      <c r="K18" s="36">
        <v>11086.07</v>
      </c>
      <c r="L18" s="37">
        <f>IFERROR(K18/H18,0)</f>
        <v>0</v>
      </c>
      <c r="M18" s="38">
        <f>IFERROR(K18/I18,0)</f>
        <v>0.47991645021645019</v>
      </c>
    </row>
    <row r="19" spans="2:13" x14ac:dyDescent="0.2">
      <c r="B19" s="32" t="s">
        <v>42</v>
      </c>
      <c r="C19" s="33"/>
      <c r="D19" s="34" t="s">
        <v>43</v>
      </c>
      <c r="E19" s="29">
        <v>5630</v>
      </c>
      <c r="F19" s="30" t="s">
        <v>44</v>
      </c>
      <c r="G19" s="35">
        <f>+H19</f>
        <v>0</v>
      </c>
      <c r="H19" s="36">
        <v>0</v>
      </c>
      <c r="I19" s="36">
        <v>324200</v>
      </c>
      <c r="J19" s="36">
        <v>324200</v>
      </c>
      <c r="K19" s="36">
        <v>324200</v>
      </c>
      <c r="L19" s="37">
        <f>IFERROR(K19/H19,0)</f>
        <v>0</v>
      </c>
      <c r="M19" s="38">
        <f>IFERROR(K19/I19,0)</f>
        <v>1</v>
      </c>
    </row>
    <row r="20" spans="2:13" ht="22.5" x14ac:dyDescent="0.2">
      <c r="B20" s="32"/>
      <c r="C20" s="33"/>
      <c r="D20" s="34"/>
      <c r="E20" s="29">
        <v>5660</v>
      </c>
      <c r="F20" s="30" t="s">
        <v>45</v>
      </c>
      <c r="G20" s="35">
        <f>+H20</f>
        <v>0</v>
      </c>
      <c r="H20" s="36">
        <v>0</v>
      </c>
      <c r="I20" s="36">
        <v>650000</v>
      </c>
      <c r="J20" s="36">
        <v>650000</v>
      </c>
      <c r="K20" s="36">
        <v>650000</v>
      </c>
      <c r="L20" s="37">
        <f>IFERROR(K20/H20,0)</f>
        <v>0</v>
      </c>
      <c r="M20" s="38">
        <f>IFERROR(K20/I20,0)</f>
        <v>1</v>
      </c>
    </row>
    <row r="21" spans="2:13" x14ac:dyDescent="0.2">
      <c r="B21" s="32" t="s">
        <v>46</v>
      </c>
      <c r="C21" s="33"/>
      <c r="D21" s="34" t="s">
        <v>47</v>
      </c>
      <c r="E21" s="29">
        <v>5620</v>
      </c>
      <c r="F21" s="30" t="s">
        <v>48</v>
      </c>
      <c r="G21" s="35">
        <f>+H21</f>
        <v>500000</v>
      </c>
      <c r="H21" s="36">
        <v>500000</v>
      </c>
      <c r="I21" s="36">
        <v>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 t="s">
        <v>49</v>
      </c>
      <c r="C22" s="33"/>
      <c r="D22" s="34" t="s">
        <v>50</v>
      </c>
      <c r="E22" s="29">
        <v>5670</v>
      </c>
      <c r="F22" s="30" t="s">
        <v>26</v>
      </c>
      <c r="G22" s="35">
        <f>+H22</f>
        <v>20000</v>
      </c>
      <c r="H22" s="36">
        <v>20000</v>
      </c>
      <c r="I22" s="36">
        <v>62640</v>
      </c>
      <c r="J22" s="36">
        <v>62640</v>
      </c>
      <c r="K22" s="36">
        <v>62640</v>
      </c>
      <c r="L22" s="37">
        <f>IFERROR(K22/H22,0)</f>
        <v>3.1320000000000001</v>
      </c>
      <c r="M22" s="38">
        <f>IFERROR(K22/I22,0)</f>
        <v>1</v>
      </c>
    </row>
    <row r="23" spans="2:13" x14ac:dyDescent="0.2">
      <c r="B23" s="32" t="s">
        <v>51</v>
      </c>
      <c r="C23" s="33"/>
      <c r="D23" s="34" t="s">
        <v>52</v>
      </c>
      <c r="E23" s="29">
        <v>5410</v>
      </c>
      <c r="F23" s="30" t="s">
        <v>53</v>
      </c>
      <c r="G23" s="35">
        <f>+H23</f>
        <v>4000000</v>
      </c>
      <c r="H23" s="36">
        <v>4000000</v>
      </c>
      <c r="I23" s="36">
        <v>3179640</v>
      </c>
      <c r="J23" s="36">
        <v>3179640</v>
      </c>
      <c r="K23" s="36">
        <v>3179640</v>
      </c>
      <c r="L23" s="37">
        <f>IFERROR(K23/H23,0)</f>
        <v>0.79491000000000001</v>
      </c>
      <c r="M23" s="38">
        <f>IFERROR(K23/I23,0)</f>
        <v>1</v>
      </c>
    </row>
    <row r="24" spans="2:13" x14ac:dyDescent="0.2">
      <c r="B24" s="32"/>
      <c r="C24" s="33"/>
      <c r="D24" s="34"/>
      <c r="E24" s="29">
        <v>5420</v>
      </c>
      <c r="F24" s="30" t="s">
        <v>54</v>
      </c>
      <c r="G24" s="35">
        <f>+H24</f>
        <v>0</v>
      </c>
      <c r="H24" s="36">
        <v>0</v>
      </c>
      <c r="I24" s="36">
        <v>1630950.02</v>
      </c>
      <c r="J24" s="36">
        <v>1630950.02</v>
      </c>
      <c r="K24" s="36">
        <v>1630950.02</v>
      </c>
      <c r="L24" s="37">
        <f>IFERROR(K24/H24,0)</f>
        <v>0</v>
      </c>
      <c r="M24" s="38">
        <f>IFERROR(K24/I24,0)</f>
        <v>1</v>
      </c>
    </row>
    <row r="25" spans="2:13" ht="22.5" x14ac:dyDescent="0.2">
      <c r="B25" s="32" t="s">
        <v>55</v>
      </c>
      <c r="C25" s="33"/>
      <c r="D25" s="34" t="s">
        <v>56</v>
      </c>
      <c r="E25" s="29">
        <v>5150</v>
      </c>
      <c r="F25" s="30" t="s">
        <v>23</v>
      </c>
      <c r="G25" s="35">
        <f>+H25</f>
        <v>50000</v>
      </c>
      <c r="H25" s="36">
        <v>50000</v>
      </c>
      <c r="I25" s="36">
        <v>50000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ht="22.5" x14ac:dyDescent="0.2">
      <c r="B26" s="32" t="s">
        <v>57</v>
      </c>
      <c r="C26" s="33"/>
      <c r="D26" s="34" t="s">
        <v>58</v>
      </c>
      <c r="E26" s="29">
        <v>5120</v>
      </c>
      <c r="F26" s="30" t="s">
        <v>59</v>
      </c>
      <c r="G26" s="35">
        <f>+H26</f>
        <v>15000</v>
      </c>
      <c r="H26" s="36">
        <v>15000</v>
      </c>
      <c r="I26" s="36">
        <v>15000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/>
      <c r="C27" s="33"/>
      <c r="D27" s="34"/>
      <c r="E27" s="29">
        <v>5640</v>
      </c>
      <c r="F27" s="30" t="s">
        <v>30</v>
      </c>
      <c r="G27" s="35">
        <f>+H27</f>
        <v>0</v>
      </c>
      <c r="H27" s="36">
        <v>0</v>
      </c>
      <c r="I27" s="36">
        <v>74000</v>
      </c>
      <c r="J27" s="36">
        <v>72890.12</v>
      </c>
      <c r="K27" s="36">
        <v>72890.12</v>
      </c>
      <c r="L27" s="37">
        <f>IFERROR(K27/H27,0)</f>
        <v>0</v>
      </c>
      <c r="M27" s="38">
        <f>IFERROR(K27/I27,0)</f>
        <v>0.98500162162162153</v>
      </c>
    </row>
    <row r="28" spans="2:13" x14ac:dyDescent="0.2">
      <c r="B28" s="32" t="s">
        <v>60</v>
      </c>
      <c r="C28" s="33"/>
      <c r="D28" s="34" t="s">
        <v>61</v>
      </c>
      <c r="E28" s="29">
        <v>5110</v>
      </c>
      <c r="F28" s="30" t="s">
        <v>33</v>
      </c>
      <c r="G28" s="35">
        <f>+H28</f>
        <v>20000</v>
      </c>
      <c r="H28" s="36">
        <v>20000</v>
      </c>
      <c r="I28" s="36">
        <v>20000</v>
      </c>
      <c r="J28" s="36">
        <v>0</v>
      </c>
      <c r="K28" s="36">
        <v>0</v>
      </c>
      <c r="L28" s="37">
        <f>IFERROR(K28/H28,0)</f>
        <v>0</v>
      </c>
      <c r="M28" s="38">
        <f>IFERROR(K28/I28,0)</f>
        <v>0</v>
      </c>
    </row>
    <row r="29" spans="2:13" x14ac:dyDescent="0.2">
      <c r="B29" s="32"/>
      <c r="C29" s="33"/>
      <c r="D29" s="34"/>
      <c r="E29" s="29">
        <v>5120</v>
      </c>
      <c r="F29" s="30" t="s">
        <v>59</v>
      </c>
      <c r="G29" s="35">
        <f>+H29</f>
        <v>151000</v>
      </c>
      <c r="H29" s="36">
        <v>151000</v>
      </c>
      <c r="I29" s="36">
        <v>151000</v>
      </c>
      <c r="J29" s="36">
        <v>0</v>
      </c>
      <c r="K29" s="36">
        <v>0</v>
      </c>
      <c r="L29" s="37">
        <f>IFERROR(K29/H29,0)</f>
        <v>0</v>
      </c>
      <c r="M29" s="38">
        <f>IFERROR(K29/I29,0)</f>
        <v>0</v>
      </c>
    </row>
    <row r="30" spans="2:13" ht="22.5" x14ac:dyDescent="0.2">
      <c r="B30" s="32"/>
      <c r="C30" s="33"/>
      <c r="D30" s="34"/>
      <c r="E30" s="29">
        <v>5660</v>
      </c>
      <c r="F30" s="30" t="s">
        <v>45</v>
      </c>
      <c r="G30" s="35">
        <f>+H30</f>
        <v>0</v>
      </c>
      <c r="H30" s="36">
        <v>0</v>
      </c>
      <c r="I30" s="36">
        <v>203899</v>
      </c>
      <c r="J30" s="36">
        <v>203899</v>
      </c>
      <c r="K30" s="36">
        <v>203899</v>
      </c>
      <c r="L30" s="37">
        <f>IFERROR(K30/H30,0)</f>
        <v>0</v>
      </c>
      <c r="M30" s="38">
        <f>IFERROR(K30/I30,0)</f>
        <v>1</v>
      </c>
    </row>
    <row r="31" spans="2:13" x14ac:dyDescent="0.2">
      <c r="B31" s="32"/>
      <c r="C31" s="33"/>
      <c r="D31" s="34"/>
      <c r="E31" s="39"/>
      <c r="F31" s="40"/>
      <c r="G31" s="44"/>
      <c r="H31" s="44"/>
      <c r="I31" s="44"/>
      <c r="J31" s="44"/>
      <c r="K31" s="44"/>
      <c r="L31" s="41"/>
      <c r="M31" s="42"/>
    </row>
    <row r="32" spans="2:13" x14ac:dyDescent="0.2">
      <c r="B32" s="32"/>
      <c r="C32" s="33"/>
      <c r="D32" s="27"/>
      <c r="E32" s="43"/>
      <c r="F32" s="27"/>
      <c r="G32" s="27"/>
      <c r="H32" s="27"/>
      <c r="I32" s="27"/>
      <c r="J32" s="27"/>
      <c r="K32" s="27"/>
      <c r="L32" s="27"/>
      <c r="M32" s="28"/>
    </row>
    <row r="33" spans="2:13" ht="13.15" customHeight="1" x14ac:dyDescent="0.2">
      <c r="B33" s="67" t="s">
        <v>14</v>
      </c>
      <c r="C33" s="68"/>
      <c r="D33" s="68"/>
      <c r="E33" s="68"/>
      <c r="F33" s="68"/>
      <c r="G33" s="7">
        <f>SUM(G9:G30)</f>
        <v>4831000</v>
      </c>
      <c r="H33" s="7">
        <f>SUM(H9:H30)</f>
        <v>4831000</v>
      </c>
      <c r="I33" s="7">
        <f>SUM(I9:I30)</f>
        <v>6665010.2899999991</v>
      </c>
      <c r="J33" s="7">
        <f>SUM(J9:J30)</f>
        <v>6342404.8400000008</v>
      </c>
      <c r="K33" s="7">
        <f>SUM(K9:K30)</f>
        <v>6342404.8400000008</v>
      </c>
      <c r="L33" s="8">
        <f>IFERROR(K33/H33,0)</f>
        <v>1.3128554833367834</v>
      </c>
      <c r="M33" s="9">
        <f>IFERROR(K33/I33,0)</f>
        <v>0.95159715649891397</v>
      </c>
    </row>
    <row r="34" spans="2:13" ht="4.9000000000000004" customHeight="1" x14ac:dyDescent="0.2">
      <c r="B34" s="32"/>
      <c r="C34" s="33"/>
      <c r="D34" s="27"/>
      <c r="E34" s="43"/>
      <c r="F34" s="27"/>
      <c r="G34" s="27"/>
      <c r="H34" s="27"/>
      <c r="I34" s="27"/>
      <c r="J34" s="27"/>
      <c r="K34" s="27"/>
      <c r="L34" s="27"/>
      <c r="M34" s="28"/>
    </row>
    <row r="35" spans="2:13" ht="13.15" customHeight="1" x14ac:dyDescent="0.2">
      <c r="B35" s="69" t="s">
        <v>15</v>
      </c>
      <c r="C35" s="66"/>
      <c r="D35" s="66"/>
      <c r="E35" s="21"/>
      <c r="F35" s="26"/>
      <c r="G35" s="27"/>
      <c r="H35" s="27"/>
      <c r="I35" s="27"/>
      <c r="J35" s="27"/>
      <c r="K35" s="27"/>
      <c r="L35" s="27"/>
      <c r="M35" s="28"/>
    </row>
    <row r="36" spans="2:13" ht="13.15" customHeight="1" x14ac:dyDescent="0.2">
      <c r="B36" s="25"/>
      <c r="C36" s="66" t="s">
        <v>16</v>
      </c>
      <c r="D36" s="66"/>
      <c r="E36" s="21"/>
      <c r="F36" s="26"/>
      <c r="G36" s="27"/>
      <c r="H36" s="27"/>
      <c r="I36" s="27"/>
      <c r="J36" s="27"/>
      <c r="K36" s="27"/>
      <c r="L36" s="27"/>
      <c r="M36" s="28"/>
    </row>
    <row r="37" spans="2:13" ht="6" customHeight="1" x14ac:dyDescent="0.2">
      <c r="B37" s="45"/>
      <c r="C37" s="46"/>
      <c r="D37" s="46"/>
      <c r="E37" s="39"/>
      <c r="F37" s="46"/>
      <c r="G37" s="27"/>
      <c r="H37" s="27"/>
      <c r="I37" s="27"/>
      <c r="J37" s="27"/>
      <c r="K37" s="27"/>
      <c r="L37" s="27"/>
      <c r="M37" s="28"/>
    </row>
    <row r="38" spans="2:13" ht="22.5" x14ac:dyDescent="0.2">
      <c r="B38" s="32" t="s">
        <v>55</v>
      </c>
      <c r="C38" s="33"/>
      <c r="D38" s="27" t="s">
        <v>56</v>
      </c>
      <c r="E38" s="43">
        <v>6140</v>
      </c>
      <c r="F38" s="27" t="s">
        <v>62</v>
      </c>
      <c r="G38" s="35">
        <f>+H38</f>
        <v>41421277.799999997</v>
      </c>
      <c r="H38" s="36">
        <v>41421277.799999997</v>
      </c>
      <c r="I38" s="36">
        <v>31929726.629999999</v>
      </c>
      <c r="J38" s="36">
        <v>0</v>
      </c>
      <c r="K38" s="36">
        <v>0</v>
      </c>
      <c r="L38" s="37">
        <f>IFERROR(K38/H38,0)</f>
        <v>0</v>
      </c>
      <c r="M38" s="38">
        <f>IFERROR(K38/I38,0)</f>
        <v>0</v>
      </c>
    </row>
    <row r="39" spans="2:13" ht="22.5" x14ac:dyDescent="0.2">
      <c r="B39" s="32" t="s">
        <v>63</v>
      </c>
      <c r="C39" s="33"/>
      <c r="D39" s="27" t="s">
        <v>64</v>
      </c>
      <c r="E39" s="43">
        <v>6160</v>
      </c>
      <c r="F39" s="27" t="s">
        <v>65</v>
      </c>
      <c r="G39" s="35">
        <f>+H39</f>
        <v>400000</v>
      </c>
      <c r="H39" s="36">
        <v>400000</v>
      </c>
      <c r="I39" s="36">
        <v>400000</v>
      </c>
      <c r="J39" s="36">
        <v>0</v>
      </c>
      <c r="K39" s="36">
        <v>0</v>
      </c>
      <c r="L39" s="37">
        <f>IFERROR(K39/H39,0)</f>
        <v>0</v>
      </c>
      <c r="M39" s="38">
        <f>IFERROR(K39/I39,0)</f>
        <v>0</v>
      </c>
    </row>
    <row r="40" spans="2:13" ht="22.5" x14ac:dyDescent="0.2">
      <c r="B40" s="32" t="s">
        <v>66</v>
      </c>
      <c r="C40" s="33"/>
      <c r="D40" s="27" t="s">
        <v>67</v>
      </c>
      <c r="E40" s="43">
        <v>6140</v>
      </c>
      <c r="F40" s="27" t="s">
        <v>62</v>
      </c>
      <c r="G40" s="35">
        <f>+H40</f>
        <v>0</v>
      </c>
      <c r="H40" s="36">
        <v>0</v>
      </c>
      <c r="I40" s="36">
        <v>2127294.9</v>
      </c>
      <c r="J40" s="36">
        <v>0</v>
      </c>
      <c r="K40" s="36">
        <v>2126998.64</v>
      </c>
      <c r="L40" s="37">
        <f>IFERROR(K40/H40,0)</f>
        <v>0</v>
      </c>
      <c r="M40" s="38">
        <f>IFERROR(K40/I40,0)</f>
        <v>0.99986073393021357</v>
      </c>
    </row>
    <row r="41" spans="2:13" ht="22.5" x14ac:dyDescent="0.2">
      <c r="B41" s="32" t="s">
        <v>68</v>
      </c>
      <c r="C41" s="33"/>
      <c r="D41" s="27" t="s">
        <v>69</v>
      </c>
      <c r="E41" s="43">
        <v>6140</v>
      </c>
      <c r="F41" s="27" t="s">
        <v>62</v>
      </c>
      <c r="G41" s="35">
        <f>+H41</f>
        <v>0</v>
      </c>
      <c r="H41" s="36">
        <v>0</v>
      </c>
      <c r="I41" s="36">
        <v>2044474.07</v>
      </c>
      <c r="J41" s="36">
        <v>0</v>
      </c>
      <c r="K41" s="36">
        <v>2043732.8</v>
      </c>
      <c r="L41" s="37">
        <f>IFERROR(K41/H41,0)</f>
        <v>0</v>
      </c>
      <c r="M41" s="38">
        <f>IFERROR(K41/I41,0)</f>
        <v>0.9996374275365596</v>
      </c>
    </row>
    <row r="42" spans="2:13" ht="22.5" x14ac:dyDescent="0.2">
      <c r="B42" s="32" t="s">
        <v>70</v>
      </c>
      <c r="C42" s="33"/>
      <c r="D42" s="27" t="s">
        <v>71</v>
      </c>
      <c r="E42" s="43">
        <v>6140</v>
      </c>
      <c r="F42" s="27" t="s">
        <v>62</v>
      </c>
      <c r="G42" s="35">
        <f>+H42</f>
        <v>0</v>
      </c>
      <c r="H42" s="36">
        <v>0</v>
      </c>
      <c r="I42" s="36">
        <v>3260272.31</v>
      </c>
      <c r="J42" s="36">
        <v>0</v>
      </c>
      <c r="K42" s="36">
        <v>3260272.31</v>
      </c>
      <c r="L42" s="37">
        <f>IFERROR(K42/H42,0)</f>
        <v>0</v>
      </c>
      <c r="M42" s="38">
        <f>IFERROR(K42/I42,0)</f>
        <v>1</v>
      </c>
    </row>
    <row r="43" spans="2:13" ht="22.5" x14ac:dyDescent="0.2">
      <c r="B43" s="32" t="s">
        <v>72</v>
      </c>
      <c r="C43" s="33"/>
      <c r="D43" s="27" t="s">
        <v>73</v>
      </c>
      <c r="E43" s="43">
        <v>6140</v>
      </c>
      <c r="F43" s="27" t="s">
        <v>62</v>
      </c>
      <c r="G43" s="35">
        <f>+H43</f>
        <v>0</v>
      </c>
      <c r="H43" s="36">
        <v>0</v>
      </c>
      <c r="I43" s="36">
        <v>4862476.28</v>
      </c>
      <c r="J43" s="36">
        <v>1459602.2</v>
      </c>
      <c r="K43" s="36">
        <v>6897176.8300000001</v>
      </c>
      <c r="L43" s="37">
        <f>IFERROR(K43/H43,0)</f>
        <v>0</v>
      </c>
      <c r="M43" s="38">
        <f>IFERROR(K43/I43,0)</f>
        <v>1.4184494551405811</v>
      </c>
    </row>
    <row r="44" spans="2:13" ht="22.5" x14ac:dyDescent="0.2">
      <c r="B44" s="32" t="s">
        <v>74</v>
      </c>
      <c r="C44" s="33"/>
      <c r="D44" s="27" t="s">
        <v>75</v>
      </c>
      <c r="E44" s="43">
        <v>6140</v>
      </c>
      <c r="F44" s="27" t="s">
        <v>62</v>
      </c>
      <c r="G44" s="35">
        <f>+H44</f>
        <v>0</v>
      </c>
      <c r="H44" s="36">
        <v>0</v>
      </c>
      <c r="I44" s="36">
        <v>2033937.82</v>
      </c>
      <c r="J44" s="36">
        <v>0</v>
      </c>
      <c r="K44" s="36">
        <v>2033937.82</v>
      </c>
      <c r="L44" s="37">
        <f>IFERROR(K44/H44,0)</f>
        <v>0</v>
      </c>
      <c r="M44" s="38">
        <f>IFERROR(K44/I44,0)</f>
        <v>1</v>
      </c>
    </row>
    <row r="45" spans="2:13" ht="22.5" x14ac:dyDescent="0.2">
      <c r="B45" s="32" t="s">
        <v>76</v>
      </c>
      <c r="C45" s="33"/>
      <c r="D45" s="27" t="s">
        <v>77</v>
      </c>
      <c r="E45" s="43">
        <v>6140</v>
      </c>
      <c r="F45" s="27" t="s">
        <v>62</v>
      </c>
      <c r="G45" s="35">
        <f>+H45</f>
        <v>0</v>
      </c>
      <c r="H45" s="36">
        <v>0</v>
      </c>
      <c r="I45" s="36">
        <v>1811799.65</v>
      </c>
      <c r="J45" s="36">
        <v>0</v>
      </c>
      <c r="K45" s="36">
        <v>1811799.65</v>
      </c>
      <c r="L45" s="37">
        <f>IFERROR(K45/H45,0)</f>
        <v>0</v>
      </c>
      <c r="M45" s="38">
        <f>IFERROR(K45/I45,0)</f>
        <v>1</v>
      </c>
    </row>
    <row r="46" spans="2:13" ht="22.5" x14ac:dyDescent="0.2">
      <c r="B46" s="32" t="s">
        <v>78</v>
      </c>
      <c r="C46" s="33"/>
      <c r="D46" s="27" t="s">
        <v>79</v>
      </c>
      <c r="E46" s="43">
        <v>6140</v>
      </c>
      <c r="F46" s="27" t="s">
        <v>62</v>
      </c>
      <c r="G46" s="35">
        <f>+H46</f>
        <v>0</v>
      </c>
      <c r="H46" s="36">
        <v>0</v>
      </c>
      <c r="I46" s="36">
        <v>519048.39</v>
      </c>
      <c r="J46" s="36">
        <v>0</v>
      </c>
      <c r="K46" s="36">
        <v>513781.47</v>
      </c>
      <c r="L46" s="37">
        <f>IFERROR(K46/H46,0)</f>
        <v>0</v>
      </c>
      <c r="M46" s="38">
        <f>IFERROR(K46/I46,0)</f>
        <v>0.98985273800772211</v>
      </c>
    </row>
    <row r="47" spans="2:13" ht="22.5" x14ac:dyDescent="0.2">
      <c r="B47" s="32" t="s">
        <v>80</v>
      </c>
      <c r="C47" s="33"/>
      <c r="D47" s="27" t="s">
        <v>81</v>
      </c>
      <c r="E47" s="43">
        <v>6140</v>
      </c>
      <c r="F47" s="27" t="s">
        <v>62</v>
      </c>
      <c r="G47" s="35">
        <f>+H47</f>
        <v>0</v>
      </c>
      <c r="H47" s="36">
        <v>0</v>
      </c>
      <c r="I47" s="36">
        <v>867239.74</v>
      </c>
      <c r="J47" s="36">
        <v>0</v>
      </c>
      <c r="K47" s="36">
        <v>866845.8</v>
      </c>
      <c r="L47" s="37">
        <f>IFERROR(K47/H47,0)</f>
        <v>0</v>
      </c>
      <c r="M47" s="38">
        <f>IFERROR(K47/I47,0)</f>
        <v>0.99954575421094061</v>
      </c>
    </row>
    <row r="48" spans="2:13" ht="22.5" x14ac:dyDescent="0.2">
      <c r="B48" s="32" t="s">
        <v>82</v>
      </c>
      <c r="C48" s="33"/>
      <c r="D48" s="27"/>
      <c r="E48" s="43">
        <v>6140</v>
      </c>
      <c r="F48" s="27" t="s">
        <v>62</v>
      </c>
      <c r="G48" s="35">
        <f>+H48</f>
        <v>0</v>
      </c>
      <c r="H48" s="36">
        <v>0</v>
      </c>
      <c r="I48" s="36">
        <v>2000000</v>
      </c>
      <c r="J48" s="36">
        <v>1686814.76</v>
      </c>
      <c r="K48" s="36">
        <v>2804693.76</v>
      </c>
      <c r="L48" s="37">
        <f>IFERROR(K48/H48,0)</f>
        <v>0</v>
      </c>
      <c r="M48" s="38">
        <f>IFERROR(K48/I48,0)</f>
        <v>1.4023468799999999</v>
      </c>
    </row>
    <row r="49" spans="2:13" ht="22.5" x14ac:dyDescent="0.2">
      <c r="B49" s="32" t="s">
        <v>83</v>
      </c>
      <c r="C49" s="33"/>
      <c r="D49" s="27"/>
      <c r="E49" s="43">
        <v>6140</v>
      </c>
      <c r="F49" s="27" t="s">
        <v>62</v>
      </c>
      <c r="G49" s="35">
        <f>+H49</f>
        <v>0</v>
      </c>
      <c r="H49" s="36">
        <v>0</v>
      </c>
      <c r="I49" s="36">
        <v>3000000</v>
      </c>
      <c r="J49" s="36">
        <v>0</v>
      </c>
      <c r="K49" s="36">
        <v>0</v>
      </c>
      <c r="L49" s="37">
        <f>IFERROR(K49/H49,0)</f>
        <v>0</v>
      </c>
      <c r="M49" s="38">
        <f>IFERROR(K49/I49,0)</f>
        <v>0</v>
      </c>
    </row>
    <row r="50" spans="2:13" ht="22.5" x14ac:dyDescent="0.2">
      <c r="B50" s="32" t="s">
        <v>84</v>
      </c>
      <c r="C50" s="33"/>
      <c r="D50" s="27"/>
      <c r="E50" s="43">
        <v>6140</v>
      </c>
      <c r="F50" s="27" t="s">
        <v>62</v>
      </c>
      <c r="G50" s="35">
        <f>+H50</f>
        <v>0</v>
      </c>
      <c r="H50" s="36">
        <v>0</v>
      </c>
      <c r="I50" s="36">
        <v>1000000</v>
      </c>
      <c r="J50" s="36">
        <v>292895.35999999999</v>
      </c>
      <c r="K50" s="36">
        <v>497922.11</v>
      </c>
      <c r="L50" s="37">
        <f>IFERROR(K50/H50,0)</f>
        <v>0</v>
      </c>
      <c r="M50" s="38">
        <f>IFERROR(K50/I50,0)</f>
        <v>0.49792210999999997</v>
      </c>
    </row>
    <row r="51" spans="2:13" ht="22.5" x14ac:dyDescent="0.2">
      <c r="B51" s="32" t="s">
        <v>85</v>
      </c>
      <c r="C51" s="33"/>
      <c r="D51" s="27"/>
      <c r="E51" s="43">
        <v>6140</v>
      </c>
      <c r="F51" s="27" t="s">
        <v>62</v>
      </c>
      <c r="G51" s="35">
        <f>+H51</f>
        <v>0</v>
      </c>
      <c r="H51" s="36">
        <v>0</v>
      </c>
      <c r="I51" s="36">
        <v>1800000</v>
      </c>
      <c r="J51" s="36">
        <v>1799454.37</v>
      </c>
      <c r="K51" s="36">
        <v>2490887.31</v>
      </c>
      <c r="L51" s="37">
        <f>IFERROR(K51/H51,0)</f>
        <v>0</v>
      </c>
      <c r="M51" s="38">
        <f>IFERROR(K51/I51,0)</f>
        <v>1.3838262833333335</v>
      </c>
    </row>
    <row r="52" spans="2:13" ht="22.5" x14ac:dyDescent="0.2">
      <c r="B52" s="32" t="s">
        <v>86</v>
      </c>
      <c r="C52" s="33"/>
      <c r="D52" s="27" t="s">
        <v>87</v>
      </c>
      <c r="E52" s="43">
        <v>6140</v>
      </c>
      <c r="F52" s="27" t="s">
        <v>62</v>
      </c>
      <c r="G52" s="35">
        <f>+H52</f>
        <v>0</v>
      </c>
      <c r="H52" s="36">
        <v>0</v>
      </c>
      <c r="I52" s="36">
        <v>2881808.71</v>
      </c>
      <c r="J52" s="36">
        <v>0</v>
      </c>
      <c r="K52" s="36">
        <v>0</v>
      </c>
      <c r="L52" s="37">
        <f>IFERROR(K52/H52,0)</f>
        <v>0</v>
      </c>
      <c r="M52" s="38">
        <f>IFERROR(K52/I52,0)</f>
        <v>0</v>
      </c>
    </row>
    <row r="53" spans="2:13" ht="22.5" x14ac:dyDescent="0.2">
      <c r="B53" s="32" t="s">
        <v>88</v>
      </c>
      <c r="C53" s="33"/>
      <c r="D53" s="27" t="s">
        <v>89</v>
      </c>
      <c r="E53" s="43">
        <v>6140</v>
      </c>
      <c r="F53" s="27" t="s">
        <v>62</v>
      </c>
      <c r="G53" s="35">
        <f>+H53</f>
        <v>0</v>
      </c>
      <c r="H53" s="36">
        <v>0</v>
      </c>
      <c r="I53" s="36">
        <v>0.28999999999999998</v>
      </c>
      <c r="J53" s="36">
        <v>0</v>
      </c>
      <c r="K53" s="36">
        <v>0</v>
      </c>
      <c r="L53" s="37">
        <f>IFERROR(K53/H53,0)</f>
        <v>0</v>
      </c>
      <c r="M53" s="38">
        <f>IFERROR(K53/I53,0)</f>
        <v>0</v>
      </c>
    </row>
    <row r="54" spans="2:13" ht="22.5" x14ac:dyDescent="0.2">
      <c r="B54" s="32" t="s">
        <v>90</v>
      </c>
      <c r="C54" s="33"/>
      <c r="D54" s="27" t="s">
        <v>91</v>
      </c>
      <c r="E54" s="43">
        <v>6140</v>
      </c>
      <c r="F54" s="27" t="s">
        <v>62</v>
      </c>
      <c r="G54" s="35">
        <f>+H54</f>
        <v>0</v>
      </c>
      <c r="H54" s="36">
        <v>0</v>
      </c>
      <c r="I54" s="36">
        <v>993.15</v>
      </c>
      <c r="J54" s="36">
        <v>0</v>
      </c>
      <c r="K54" s="36">
        <v>0</v>
      </c>
      <c r="L54" s="37">
        <f>IFERROR(K54/H54,0)</f>
        <v>0</v>
      </c>
      <c r="M54" s="38">
        <f>IFERROR(K54/I54,0)</f>
        <v>0</v>
      </c>
    </row>
    <row r="55" spans="2:13" ht="22.5" x14ac:dyDescent="0.2">
      <c r="B55" s="32" t="s">
        <v>92</v>
      </c>
      <c r="C55" s="33"/>
      <c r="D55" s="27" t="s">
        <v>93</v>
      </c>
      <c r="E55" s="43">
        <v>6140</v>
      </c>
      <c r="F55" s="27" t="s">
        <v>62</v>
      </c>
      <c r="G55" s="35">
        <f>+H55</f>
        <v>0</v>
      </c>
      <c r="H55" s="36">
        <v>0</v>
      </c>
      <c r="I55" s="36">
        <v>1333673.52</v>
      </c>
      <c r="J55" s="36">
        <v>0</v>
      </c>
      <c r="K55" s="36">
        <v>1328651.24</v>
      </c>
      <c r="L55" s="37">
        <f>IFERROR(K55/H55,0)</f>
        <v>0</v>
      </c>
      <c r="M55" s="38">
        <f>IFERROR(K55/I55,0)</f>
        <v>0.99623425079325256</v>
      </c>
    </row>
    <row r="56" spans="2:13" ht="22.5" x14ac:dyDescent="0.2">
      <c r="B56" s="32" t="s">
        <v>94</v>
      </c>
      <c r="C56" s="33"/>
      <c r="D56" s="27" t="s">
        <v>95</v>
      </c>
      <c r="E56" s="43">
        <v>6140</v>
      </c>
      <c r="F56" s="27" t="s">
        <v>62</v>
      </c>
      <c r="G56" s="35">
        <f>+H56</f>
        <v>0</v>
      </c>
      <c r="H56" s="36">
        <v>0</v>
      </c>
      <c r="I56" s="36">
        <v>755369.22</v>
      </c>
      <c r="J56" s="36">
        <v>0</v>
      </c>
      <c r="K56" s="36">
        <v>755369.22</v>
      </c>
      <c r="L56" s="37">
        <f>IFERROR(K56/H56,0)</f>
        <v>0</v>
      </c>
      <c r="M56" s="38">
        <f>IFERROR(K56/I56,0)</f>
        <v>1</v>
      </c>
    </row>
    <row r="57" spans="2:13" ht="22.5" x14ac:dyDescent="0.2">
      <c r="B57" s="32" t="s">
        <v>96</v>
      </c>
      <c r="C57" s="33"/>
      <c r="D57" s="27" t="s">
        <v>97</v>
      </c>
      <c r="E57" s="43">
        <v>6140</v>
      </c>
      <c r="F57" s="27" t="s">
        <v>62</v>
      </c>
      <c r="G57" s="35">
        <f>+H57</f>
        <v>0</v>
      </c>
      <c r="H57" s="36">
        <v>0</v>
      </c>
      <c r="I57" s="36">
        <v>3700000</v>
      </c>
      <c r="J57" s="36">
        <v>3677101.33</v>
      </c>
      <c r="K57" s="36">
        <v>3677101.33</v>
      </c>
      <c r="L57" s="37">
        <f>IFERROR(K57/H57,0)</f>
        <v>0</v>
      </c>
      <c r="M57" s="38">
        <f>IFERROR(K57/I57,0)</f>
        <v>0.99381117027027033</v>
      </c>
    </row>
    <row r="58" spans="2:13" ht="22.5" x14ac:dyDescent="0.2">
      <c r="B58" s="32" t="s">
        <v>98</v>
      </c>
      <c r="C58" s="33"/>
      <c r="D58" s="27" t="s">
        <v>99</v>
      </c>
      <c r="E58" s="43">
        <v>6140</v>
      </c>
      <c r="F58" s="27" t="s">
        <v>62</v>
      </c>
      <c r="G58" s="35">
        <f>+H58</f>
        <v>0</v>
      </c>
      <c r="H58" s="36">
        <v>0</v>
      </c>
      <c r="I58" s="36">
        <v>530000</v>
      </c>
      <c r="J58" s="36">
        <v>489809.19</v>
      </c>
      <c r="K58" s="36">
        <v>820930.01</v>
      </c>
      <c r="L58" s="37">
        <f>IFERROR(K58/H58,0)</f>
        <v>0</v>
      </c>
      <c r="M58" s="38">
        <f>IFERROR(K58/I58,0)</f>
        <v>1.5489245471698114</v>
      </c>
    </row>
    <row r="59" spans="2:13" ht="22.5" x14ac:dyDescent="0.2">
      <c r="B59" s="32" t="s">
        <v>100</v>
      </c>
      <c r="C59" s="33"/>
      <c r="D59" s="27" t="s">
        <v>101</v>
      </c>
      <c r="E59" s="43">
        <v>6140</v>
      </c>
      <c r="F59" s="27" t="s">
        <v>62</v>
      </c>
      <c r="G59" s="35">
        <f>+H59</f>
        <v>0</v>
      </c>
      <c r="H59" s="36">
        <v>0</v>
      </c>
      <c r="I59" s="36">
        <v>34656.06</v>
      </c>
      <c r="J59" s="36">
        <v>0</v>
      </c>
      <c r="K59" s="36">
        <v>34656.06</v>
      </c>
      <c r="L59" s="37">
        <f>IFERROR(K59/H59,0)</f>
        <v>0</v>
      </c>
      <c r="M59" s="38">
        <f>IFERROR(K59/I59,0)</f>
        <v>1</v>
      </c>
    </row>
    <row r="60" spans="2:13" ht="22.5" x14ac:dyDescent="0.2">
      <c r="B60" s="32" t="s">
        <v>102</v>
      </c>
      <c r="C60" s="33"/>
      <c r="D60" s="27" t="s">
        <v>103</v>
      </c>
      <c r="E60" s="43">
        <v>6130</v>
      </c>
      <c r="F60" s="27" t="s">
        <v>104</v>
      </c>
      <c r="G60" s="35">
        <f>+H60</f>
        <v>0</v>
      </c>
      <c r="H60" s="36">
        <v>0</v>
      </c>
      <c r="I60" s="36">
        <v>0.09</v>
      </c>
      <c r="J60" s="36">
        <v>0</v>
      </c>
      <c r="K60" s="36">
        <v>0</v>
      </c>
      <c r="L60" s="37">
        <f>IFERROR(K60/H60,0)</f>
        <v>0</v>
      </c>
      <c r="M60" s="38">
        <f>IFERROR(K60/I60,0)</f>
        <v>0</v>
      </c>
    </row>
    <row r="61" spans="2:13" x14ac:dyDescent="0.2">
      <c r="B61" s="32"/>
      <c r="C61" s="33"/>
      <c r="D61" s="27"/>
      <c r="E61" s="43"/>
      <c r="F61" s="27"/>
      <c r="G61" s="44"/>
      <c r="H61" s="44"/>
      <c r="I61" s="44"/>
      <c r="J61" s="44"/>
      <c r="K61" s="44"/>
      <c r="L61" s="41"/>
      <c r="M61" s="42"/>
    </row>
    <row r="62" spans="2:13" x14ac:dyDescent="0.2">
      <c r="B62" s="47"/>
      <c r="C62" s="48"/>
      <c r="D62" s="49"/>
      <c r="E62" s="50"/>
      <c r="F62" s="49"/>
      <c r="G62" s="49"/>
      <c r="H62" s="49"/>
      <c r="I62" s="49"/>
      <c r="J62" s="49"/>
      <c r="K62" s="49"/>
      <c r="L62" s="49"/>
      <c r="M62" s="51"/>
    </row>
    <row r="63" spans="2:13" x14ac:dyDescent="0.2">
      <c r="B63" s="67" t="s">
        <v>17</v>
      </c>
      <c r="C63" s="68"/>
      <c r="D63" s="68"/>
      <c r="E63" s="68"/>
      <c r="F63" s="68"/>
      <c r="G63" s="7">
        <f>SUM(G38:G60)</f>
        <v>41821277.799999997</v>
      </c>
      <c r="H63" s="7">
        <f>SUM(H38:H60)</f>
        <v>41821277.799999997</v>
      </c>
      <c r="I63" s="7">
        <f>SUM(I38:I60)</f>
        <v>66892770.830000013</v>
      </c>
      <c r="J63" s="7">
        <f>SUM(J38:J60)</f>
        <v>9405677.209999999</v>
      </c>
      <c r="K63" s="7">
        <f>SUM(K38:K60)</f>
        <v>31964756.359999992</v>
      </c>
      <c r="L63" s="8">
        <f>IFERROR(K63/H63,0)</f>
        <v>0.76431802282234418</v>
      </c>
      <c r="M63" s="9">
        <f>IFERROR(K63/I63,0)</f>
        <v>0.47785068496018207</v>
      </c>
    </row>
    <row r="64" spans="2:13" x14ac:dyDescent="0.2">
      <c r="B64" s="4"/>
      <c r="C64" s="5"/>
      <c r="D64" s="2"/>
      <c r="E64" s="6"/>
      <c r="F64" s="2"/>
      <c r="G64" s="2"/>
      <c r="H64" s="2"/>
      <c r="I64" s="2"/>
      <c r="J64" s="2"/>
      <c r="K64" s="2"/>
      <c r="L64" s="2"/>
      <c r="M64" s="3"/>
    </row>
    <row r="65" spans="2:13" x14ac:dyDescent="0.2">
      <c r="B65" s="52" t="s">
        <v>18</v>
      </c>
      <c r="C65" s="53"/>
      <c r="D65" s="53"/>
      <c r="E65" s="53"/>
      <c r="F65" s="53"/>
      <c r="G65" s="10">
        <f>+G33+G63</f>
        <v>46652277.799999997</v>
      </c>
      <c r="H65" s="10">
        <f>+H33+H63</f>
        <v>46652277.799999997</v>
      </c>
      <c r="I65" s="10">
        <f>+I33+I63</f>
        <v>73557781.120000005</v>
      </c>
      <c r="J65" s="10">
        <f>+J33+J63</f>
        <v>15748082.050000001</v>
      </c>
      <c r="K65" s="10">
        <f>+K33+K63</f>
        <v>38307161.199999996</v>
      </c>
      <c r="L65" s="11">
        <f>IFERROR(K65/H65,0)</f>
        <v>0.82112091855887903</v>
      </c>
      <c r="M65" s="12">
        <f>IFERROR(K65/I65,0)</f>
        <v>0.52077646466125471</v>
      </c>
    </row>
    <row r="66" spans="2:13" x14ac:dyDescent="0.2">
      <c r="B66" s="13"/>
      <c r="C66" s="14"/>
      <c r="D66" s="14"/>
      <c r="E66" s="15"/>
      <c r="F66" s="14"/>
      <c r="G66" s="14"/>
      <c r="H66" s="14"/>
      <c r="I66" s="14"/>
      <c r="J66" s="14"/>
      <c r="K66" s="14"/>
      <c r="L66" s="14"/>
      <c r="M66" s="16"/>
    </row>
    <row r="67" spans="2:13" ht="15" x14ac:dyDescent="0.25">
      <c r="B67" s="17" t="s">
        <v>19</v>
      </c>
      <c r="C67" s="17"/>
      <c r="D67" s="18"/>
      <c r="E67" s="19"/>
      <c r="F67" s="18"/>
      <c r="G67" s="18"/>
      <c r="H67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65:F65"/>
    <mergeCell ref="K3:K5"/>
    <mergeCell ref="L3:M3"/>
    <mergeCell ref="L4:L5"/>
    <mergeCell ref="M4:M5"/>
    <mergeCell ref="B6:D6"/>
    <mergeCell ref="J6:K6"/>
    <mergeCell ref="C7:D7"/>
    <mergeCell ref="B33:F33"/>
    <mergeCell ref="B35:D35"/>
    <mergeCell ref="C36:D36"/>
    <mergeCell ref="B63:F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2020-08-06T19:52:58Z</dcterms:created>
  <dcterms:modified xsi:type="dcterms:W3CDTF">2023-11-17T16:20:00Z</dcterms:modified>
</cp:coreProperties>
</file>